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1570" yWindow="0" windowWidth="19320" windowHeight="9630" tabRatio="802" activeTab="2"/>
  </bookViews>
  <sheets>
    <sheet name="кибернетика" sheetId="1" r:id="rId1"/>
    <sheet name="статистика" sheetId="16" state="hidden" r:id="rId2"/>
    <sheet name="ИПЗ" sheetId="10" r:id="rId3"/>
    <sheet name="ИПЗ (техникум)121" sheetId="6" state="hidden" r:id="rId4"/>
    <sheet name="КН" sheetId="4" r:id="rId5"/>
    <sheet name="КН (техникум) (122)" sheetId="9" state="hidden" r:id="rId6"/>
    <sheet name="СА 124" sheetId="13" r:id="rId7"/>
    <sheet name="кибербез (техникум) 125" sheetId="11" state="hidden" r:id="rId8"/>
    <sheet name="кибербез 125 " sheetId="12" r:id="rId9"/>
    <sheet name="126 ИСТ" sheetId="14" r:id="rId10"/>
    <sheet name="ВПС" sheetId="5" r:id="rId11"/>
    <sheet name="ВПС техн" sheetId="15" state="hidden" r:id="rId12"/>
    <sheet name="6.051501(техникум)" sheetId="7" state="hidden" r:id="rId13"/>
  </sheets>
  <definedNames>
    <definedName name="_xlnm._FilterDatabase" localSheetId="9" hidden="1">'126 ИСТ'!$B$7:$BF$16</definedName>
    <definedName name="_xlnm._FilterDatabase" localSheetId="10" hidden="1">ВПС!$B$8:$BY$50</definedName>
    <definedName name="_xlnm._FilterDatabase" localSheetId="11" hidden="1">'ВПС техн'!$B$8:$AP$53</definedName>
    <definedName name="_xlnm._FilterDatabase" localSheetId="2" hidden="1">ИПЗ!$B$7:$BX$83</definedName>
    <definedName name="_xlnm._FilterDatabase" localSheetId="3" hidden="1">'ИПЗ (техникум)121'!$B$7:$AK$21</definedName>
    <definedName name="_xlnm._FilterDatabase" localSheetId="7" hidden="1">'кибербез (техникум) 125'!$B$7:$AM$31</definedName>
    <definedName name="_xlnm._FilterDatabase" localSheetId="8" hidden="1">'кибербез 125 '!$B$7:$BI$28</definedName>
    <definedName name="_xlnm._FilterDatabase" localSheetId="0" hidden="1">кибернетика!$B$8:$CD$36</definedName>
    <definedName name="_xlnm._FilterDatabase" localSheetId="4" hidden="1">КН!$B$7:$CA$70</definedName>
    <definedName name="_xlnm._FilterDatabase" localSheetId="5" hidden="1">'КН (техникум) (122)'!$B$7:$AN$27</definedName>
    <definedName name="_xlnm._FilterDatabase" localSheetId="6" hidden="1">'СА 124'!$B$7:$BA$19</definedName>
    <definedName name="_xlnm._FilterDatabase" localSheetId="1" hidden="1">статистика!$B$8:$BT$37</definedName>
    <definedName name="Excel_BuiltIn__FilterDatabase_3_1" localSheetId="9">#REF!</definedName>
    <definedName name="Excel_BuiltIn__FilterDatabase_3_1" localSheetId="11">#REF!</definedName>
    <definedName name="Excel_BuiltIn__FilterDatabase_3_1" localSheetId="2">#REF!</definedName>
    <definedName name="Excel_BuiltIn__FilterDatabase_3_1" localSheetId="7">#REF!</definedName>
    <definedName name="Excel_BuiltIn__FilterDatabase_3_1" localSheetId="8">#REF!</definedName>
    <definedName name="Excel_BuiltIn__FilterDatabase_3_1" localSheetId="5">#REF!</definedName>
    <definedName name="Excel_BuiltIn__FilterDatabase_3_1" localSheetId="6">#REF!</definedName>
    <definedName name="Excel_BuiltIn__FilterDatabase_3_1" localSheetId="1">#REF!</definedName>
    <definedName name="Excel_BuiltIn__FilterDatabase_3_1">#REF!</definedName>
    <definedName name="Excel_BuiltIn__FilterDatabase_3_1_1" localSheetId="9">#REF!</definedName>
    <definedName name="Excel_BuiltIn__FilterDatabase_3_1_1" localSheetId="11">#REF!</definedName>
    <definedName name="Excel_BuiltIn__FilterDatabase_3_1_1" localSheetId="2">#REF!</definedName>
    <definedName name="Excel_BuiltIn__FilterDatabase_3_1_1" localSheetId="7">#REF!</definedName>
    <definedName name="Excel_BuiltIn__FilterDatabase_3_1_1" localSheetId="8">#REF!</definedName>
    <definedName name="Excel_BuiltIn__FilterDatabase_3_1_1" localSheetId="5">#REF!</definedName>
    <definedName name="Excel_BuiltIn__FilterDatabase_3_1_1" localSheetId="6">#REF!</definedName>
    <definedName name="Excel_BuiltIn__FilterDatabase_3_1_1" localSheetId="1">#REF!</definedName>
    <definedName name="Excel_BuiltIn__FilterDatabase_3_1_1">#REF!</definedName>
    <definedName name="Excel_BuiltIn__FilterDatabase_3_1_1_1" localSheetId="9">#REF!</definedName>
    <definedName name="Excel_BuiltIn__FilterDatabase_3_1_1_1" localSheetId="11">#REF!</definedName>
    <definedName name="Excel_BuiltIn__FilterDatabase_3_1_1_1" localSheetId="2">#REF!</definedName>
    <definedName name="Excel_BuiltIn__FilterDatabase_3_1_1_1" localSheetId="7">#REF!</definedName>
    <definedName name="Excel_BuiltIn__FilterDatabase_3_1_1_1" localSheetId="8">#REF!</definedName>
    <definedName name="Excel_BuiltIn__FilterDatabase_3_1_1_1" localSheetId="5">#REF!</definedName>
    <definedName name="Excel_BuiltIn__FilterDatabase_3_1_1_1" localSheetId="6">#REF!</definedName>
    <definedName name="Excel_BuiltIn__FilterDatabase_3_1_1_1" localSheetId="1">#REF!</definedName>
    <definedName name="Excel_BuiltIn__FilterDatabase_3_1_1_1">#REF!</definedName>
    <definedName name="Excel_BuiltIn__FilterDatabase_3_1_1_1_1" localSheetId="9">#REF!</definedName>
    <definedName name="Excel_BuiltIn__FilterDatabase_3_1_1_1_1" localSheetId="11">#REF!</definedName>
    <definedName name="Excel_BuiltIn__FilterDatabase_3_1_1_1_1" localSheetId="2">#REF!</definedName>
    <definedName name="Excel_BuiltIn__FilterDatabase_3_1_1_1_1" localSheetId="7">#REF!</definedName>
    <definedName name="Excel_BuiltIn__FilterDatabase_3_1_1_1_1" localSheetId="8">#REF!</definedName>
    <definedName name="Excel_BuiltIn__FilterDatabase_3_1_1_1_1" localSheetId="5">#REF!</definedName>
    <definedName name="Excel_BuiltIn__FilterDatabase_3_1_1_1_1" localSheetId="6">#REF!</definedName>
    <definedName name="Excel_BuiltIn__FilterDatabase_3_1_1_1_1" localSheetId="1">#REF!</definedName>
    <definedName name="Excel_BuiltIn__FilterDatabase_3_1_1_1_1">#REF!</definedName>
    <definedName name="Excel_BuiltIn__FilterDatabase_4_1" localSheetId="2">ИПЗ!$B$7:$CA$58</definedName>
    <definedName name="Excel_BuiltIn__FilterDatabase_4_1">КН!$B$7:$CD$52</definedName>
    <definedName name="Excel_BuiltIn__FilterDatabase_4_1_1" localSheetId="2">ИПЗ!$B$4:$BS$58</definedName>
    <definedName name="Excel_BuiltIn__FilterDatabase_4_1_1">КН!$B$4:$BV$52</definedName>
    <definedName name="Excel_BuiltIn__FilterDatabase_5_1" localSheetId="9">#REF!</definedName>
    <definedName name="Excel_BuiltIn__FilterDatabase_5_1" localSheetId="11">#REF!</definedName>
    <definedName name="Excel_BuiltIn__FilterDatabase_5_1" localSheetId="2">#REF!</definedName>
    <definedName name="Excel_BuiltIn__FilterDatabase_5_1" localSheetId="7">#REF!</definedName>
    <definedName name="Excel_BuiltIn__FilterDatabase_5_1" localSheetId="8">#REF!</definedName>
    <definedName name="Excel_BuiltIn__FilterDatabase_5_1" localSheetId="5">#REF!</definedName>
    <definedName name="Excel_BuiltIn__FilterDatabase_5_1" localSheetId="6">#REF!</definedName>
    <definedName name="Excel_BuiltIn__FilterDatabase_5_1" localSheetId="1">#REF!</definedName>
    <definedName name="Excel_BuiltIn__FilterDatabase_5_1">#REF!</definedName>
    <definedName name="Excel_BuiltIn__FilterDatabase_5_1_1" localSheetId="9">#REF!</definedName>
    <definedName name="Excel_BuiltIn__FilterDatabase_5_1_1" localSheetId="11">#REF!</definedName>
    <definedName name="Excel_BuiltIn__FilterDatabase_5_1_1" localSheetId="2">#REF!</definedName>
    <definedName name="Excel_BuiltIn__FilterDatabase_5_1_1" localSheetId="7">#REF!</definedName>
    <definedName name="Excel_BuiltIn__FilterDatabase_5_1_1" localSheetId="8">#REF!</definedName>
    <definedName name="Excel_BuiltIn__FilterDatabase_5_1_1" localSheetId="5">#REF!</definedName>
    <definedName name="Excel_BuiltIn__FilterDatabase_5_1_1" localSheetId="6">#REF!</definedName>
    <definedName name="Excel_BuiltIn__FilterDatabase_5_1_1" localSheetId="1">#REF!</definedName>
    <definedName name="Excel_BuiltIn__FilterDatabase_5_1_1">#REF!</definedName>
    <definedName name="Excel_BuiltIn__FilterDatabase_6" localSheetId="9">'126 ИСТ'!$4:$4</definedName>
    <definedName name="Excel_BuiltIn__FilterDatabase_6" localSheetId="12">'6.051501(техникум)'!$4:$4</definedName>
    <definedName name="Excel_BuiltIn__FilterDatabase_6" localSheetId="11">'ВПС техн'!$5:$5</definedName>
    <definedName name="Excel_BuiltIn__FilterDatabase_6" localSheetId="3">'ИПЗ (техникум)121'!$4:$4</definedName>
    <definedName name="Excel_BuiltIn__FilterDatabase_6" localSheetId="7">'кибербез (техникум) 125'!$4:$4</definedName>
    <definedName name="Excel_BuiltIn__FilterDatabase_6" localSheetId="8">'кибербез 125 '!$4:$4</definedName>
    <definedName name="Excel_BuiltIn__FilterDatabase_6" localSheetId="5">'КН (техникум) (122)'!$4:$4</definedName>
    <definedName name="Excel_BuiltIn__FilterDatabase_6" localSheetId="6">'СА 124'!$4:$4</definedName>
    <definedName name="Excel_BuiltIn__FilterDatabase_6">ВПС!$5:$5</definedName>
    <definedName name="Excel_BuiltIn__FilterDatabase_6_1" localSheetId="9">'126 ИСТ'!$A$4:$BP$16</definedName>
    <definedName name="Excel_BuiltIn__FilterDatabase_6_1" localSheetId="12">'6.051501(техникум)'!$A$4:$BL$13</definedName>
    <definedName name="Excel_BuiltIn__FilterDatabase_6_1" localSheetId="11">'ВПС техн'!$A$5:$AZ$53</definedName>
    <definedName name="Excel_BuiltIn__FilterDatabase_6_1" localSheetId="3">'ИПЗ (техникум)121'!$A$4:$AU$21</definedName>
    <definedName name="Excel_BuiltIn__FilterDatabase_6_1" localSheetId="7">'кибербез (техникум) 125'!$A$4:$AW$31</definedName>
    <definedName name="Excel_BuiltIn__FilterDatabase_6_1" localSheetId="8">'кибербез 125 '!$A$4:$BS$30</definedName>
    <definedName name="Excel_BuiltIn__FilterDatabase_6_1" localSheetId="5">'КН (техникум) (122)'!$A$4:$AX$28</definedName>
    <definedName name="Excel_BuiltIn__FilterDatabase_6_1" localSheetId="6">'СА 124'!$A$4:$BK$19</definedName>
    <definedName name="Excel_BuiltIn__FilterDatabase_6_1">ВПС!$A$5:$CI$50</definedName>
    <definedName name="Excel_BuiltIn__FilterDatabase_7" localSheetId="9">#REF!</definedName>
    <definedName name="Excel_BuiltIn__FilterDatabase_7" localSheetId="11">#REF!</definedName>
    <definedName name="Excel_BuiltIn__FilterDatabase_7" localSheetId="2">#REF!</definedName>
    <definedName name="Excel_BuiltIn__FilterDatabase_7" localSheetId="7">#REF!</definedName>
    <definedName name="Excel_BuiltIn__FilterDatabase_7" localSheetId="8">#REF!</definedName>
    <definedName name="Excel_BuiltIn__FilterDatabase_7" localSheetId="5">#REF!</definedName>
    <definedName name="Excel_BuiltIn__FilterDatabase_7" localSheetId="6">#REF!</definedName>
    <definedName name="Excel_BuiltIn__FilterDatabase_7" localSheetId="1">#REF!</definedName>
    <definedName name="Excel_BuiltIn__FilterDatabase_7">#REF!</definedName>
    <definedName name="Excel_BuiltIn__FilterDatabase_7_1" localSheetId="9">#REF!</definedName>
    <definedName name="Excel_BuiltIn__FilterDatabase_7_1" localSheetId="11">#REF!</definedName>
    <definedName name="Excel_BuiltIn__FilterDatabase_7_1" localSheetId="2">#REF!</definedName>
    <definedName name="Excel_BuiltIn__FilterDatabase_7_1" localSheetId="7">#REF!</definedName>
    <definedName name="Excel_BuiltIn__FilterDatabase_7_1" localSheetId="8">#REF!</definedName>
    <definedName name="Excel_BuiltIn__FilterDatabase_7_1" localSheetId="5">#REF!</definedName>
    <definedName name="Excel_BuiltIn__FilterDatabase_7_1" localSheetId="6">#REF!</definedName>
    <definedName name="Excel_BuiltIn__FilterDatabase_7_1" localSheetId="1">#REF!</definedName>
    <definedName name="Excel_BuiltIn__FilterDatabase_7_1">#REF!</definedName>
    <definedName name="ваав">#REF!</definedName>
    <definedName name="венке">#REF!</definedName>
    <definedName name="впавпв">#REF!</definedName>
    <definedName name="каора">#REF!</definedName>
    <definedName name="лро" localSheetId="9">#REF!</definedName>
    <definedName name="лро" localSheetId="11">#REF!</definedName>
    <definedName name="лро" localSheetId="8">#REF!</definedName>
    <definedName name="лро" localSheetId="6">#REF!</definedName>
    <definedName name="лро" localSheetId="1">#REF!</definedName>
    <definedName name="лро">#REF!</definedName>
    <definedName name="_xlnm.Print_Area" localSheetId="9">'126 ИСТ'!$A$1:$BA$16</definedName>
    <definedName name="_xlnm.Print_Area" localSheetId="12">'6.051501(техникум)'!$A$1:$AW$15</definedName>
    <definedName name="_xlnm.Print_Area" localSheetId="10">ВПС!$A$1:$BT$53</definedName>
    <definedName name="_xlnm.Print_Area" localSheetId="11">'ВПС техн'!$A$1:$AK$57</definedName>
    <definedName name="_xlnm.Print_Area" localSheetId="2">ИПЗ!$B$1:$BS$62</definedName>
    <definedName name="_xlnm.Print_Area" localSheetId="3">'ИПЗ (техникум)121'!$A$1:$AF$21</definedName>
    <definedName name="_xlnm.Print_Area" localSheetId="7">'кибербез (техникум) 125'!$A$1:$AH$31</definedName>
    <definedName name="_xlnm.Print_Area" localSheetId="8">'кибербез 125 '!$A$1:$BD$30</definedName>
    <definedName name="_xlnm.Print_Area" localSheetId="0">кибернетика!$A$1:$BY$39</definedName>
    <definedName name="_xlnm.Print_Area" localSheetId="4">КН!$B$1:$BV$55</definedName>
    <definedName name="_xlnm.Print_Area" localSheetId="5">'КН (техникум) (122)'!$A$1:$AI$28</definedName>
    <definedName name="_xlnm.Print_Area" localSheetId="6">'СА 124'!$A$1:$AV$19</definedName>
    <definedName name="_xlnm.Print_Area" localSheetId="1">статистика!$A$1:$BO$40</definedName>
    <definedName name="Систанализ" localSheetId="9">#REF!</definedName>
    <definedName name="Систанализ" localSheetId="11">#REF!</definedName>
    <definedName name="Систанализ" localSheetId="1">#REF!</definedName>
    <definedName name="Систанализ">#REF!</definedName>
    <definedName name="чсчы">#REF!</definedName>
    <definedName name="ывап">#REF!</definedName>
  </definedNames>
  <calcPr calcId="145621"/>
</workbook>
</file>

<file path=xl/calcChain.xml><?xml version="1.0" encoding="utf-8"?>
<calcChain xmlns="http://schemas.openxmlformats.org/spreadsheetml/2006/main">
  <c r="CA43" i="5" l="1"/>
  <c r="CA41" i="5"/>
  <c r="BO43" i="5"/>
  <c r="BP43" i="5"/>
  <c r="BQ43" i="5"/>
  <c r="BR43" i="5"/>
  <c r="BS43" i="5"/>
  <c r="BT43" i="5"/>
  <c r="BU43" i="5"/>
  <c r="BV43" i="5"/>
  <c r="BW43" i="5"/>
  <c r="BT9" i="5"/>
  <c r="BB9" i="14"/>
  <c r="BC9" i="14"/>
  <c r="BD9" i="14"/>
  <c r="BE9" i="14"/>
  <c r="BF9" i="14" s="1"/>
  <c r="BB10" i="14"/>
  <c r="BC10" i="14"/>
  <c r="BD10" i="14"/>
  <c r="BE10" i="14" s="1"/>
  <c r="BF10" i="14" s="1"/>
  <c r="BB11" i="14"/>
  <c r="BC11" i="14"/>
  <c r="BE11" i="14" s="1"/>
  <c r="BF11" i="14" s="1"/>
  <c r="BD11" i="14"/>
  <c r="BB12" i="14"/>
  <c r="BC12" i="14"/>
  <c r="BD12" i="14"/>
  <c r="BE12" i="14" s="1"/>
  <c r="BF12" i="14" s="1"/>
  <c r="BB13" i="14"/>
  <c r="BC13" i="14"/>
  <c r="BD13" i="14"/>
  <c r="BE13" i="14"/>
  <c r="BF13" i="14" s="1"/>
  <c r="BB14" i="14"/>
  <c r="BC14" i="14"/>
  <c r="BD14" i="14"/>
  <c r="BE14" i="14" s="1"/>
  <c r="BF14" i="14" s="1"/>
  <c r="BB15" i="14"/>
  <c r="BC15" i="14"/>
  <c r="BE15" i="14" s="1"/>
  <c r="BF15" i="14" s="1"/>
  <c r="BD15" i="14"/>
  <c r="BB16" i="14"/>
  <c r="BC16" i="14"/>
  <c r="BD16" i="14"/>
  <c r="BE16" i="14" s="1"/>
  <c r="BF16" i="14" s="1"/>
  <c r="BA9" i="14"/>
  <c r="BA10" i="14"/>
  <c r="BA11" i="14"/>
  <c r="BA12" i="14"/>
  <c r="BA13" i="14"/>
  <c r="BA14" i="14"/>
  <c r="BA15" i="14"/>
  <c r="BA16" i="14"/>
  <c r="BA8" i="14"/>
  <c r="AW9" i="14"/>
  <c r="AX9" i="14"/>
  <c r="AY9" i="14"/>
  <c r="AZ9" i="14"/>
  <c r="AW10" i="14"/>
  <c r="AX10" i="14"/>
  <c r="AY10" i="14"/>
  <c r="AZ10" i="14"/>
  <c r="AW11" i="14"/>
  <c r="AX11" i="14"/>
  <c r="AY11" i="14"/>
  <c r="AZ11" i="14"/>
  <c r="AW12" i="14"/>
  <c r="AX12" i="14"/>
  <c r="AY12" i="14"/>
  <c r="AZ12" i="14"/>
  <c r="AW13" i="14"/>
  <c r="AX13" i="14"/>
  <c r="AY13" i="14"/>
  <c r="AZ13" i="14"/>
  <c r="AW14" i="14"/>
  <c r="AX14" i="14"/>
  <c r="AY14" i="14"/>
  <c r="AZ14" i="14"/>
  <c r="AW15" i="14"/>
  <c r="AX15" i="14"/>
  <c r="AY15" i="14"/>
  <c r="AZ15" i="14"/>
  <c r="AW16" i="14"/>
  <c r="AX16" i="14"/>
  <c r="AY16" i="14"/>
  <c r="AZ16" i="14"/>
  <c r="BE9" i="12"/>
  <c r="BF9" i="12"/>
  <c r="BG9" i="12"/>
  <c r="BH9" i="12" s="1"/>
  <c r="BI9" i="12" s="1"/>
  <c r="BE10" i="12"/>
  <c r="BF10" i="12"/>
  <c r="BG10" i="12"/>
  <c r="BH10" i="12" s="1"/>
  <c r="BI10" i="12" s="1"/>
  <c r="BE11" i="12"/>
  <c r="BF11" i="12"/>
  <c r="BH11" i="12" s="1"/>
  <c r="BI11" i="12" s="1"/>
  <c r="BG11" i="12"/>
  <c r="BE12" i="12"/>
  <c r="BF12" i="12"/>
  <c r="BG12" i="12"/>
  <c r="BH12" i="12" s="1"/>
  <c r="BI12" i="12" s="1"/>
  <c r="BE13" i="12"/>
  <c r="BF13" i="12"/>
  <c r="BG13" i="12"/>
  <c r="BH13" i="12" s="1"/>
  <c r="BI13" i="12" s="1"/>
  <c r="BE14" i="12"/>
  <c r="BF14" i="12"/>
  <c r="BG14" i="12"/>
  <c r="BH14" i="12" s="1"/>
  <c r="BI14" i="12" s="1"/>
  <c r="BE15" i="12"/>
  <c r="BF15" i="12"/>
  <c r="BH15" i="12" s="1"/>
  <c r="BI15" i="12" s="1"/>
  <c r="BG15" i="12"/>
  <c r="BE16" i="12"/>
  <c r="BH16" i="12" s="1"/>
  <c r="BI16" i="12" s="1"/>
  <c r="BF16" i="12"/>
  <c r="BG16" i="12"/>
  <c r="BE17" i="12"/>
  <c r="BF17" i="12"/>
  <c r="BG17" i="12"/>
  <c r="BH17" i="12" s="1"/>
  <c r="BI17" i="12" s="1"/>
  <c r="BE18" i="12"/>
  <c r="BF18" i="12"/>
  <c r="BG18" i="12"/>
  <c r="BH18" i="12" s="1"/>
  <c r="BI18" i="12" s="1"/>
  <c r="BE19" i="12"/>
  <c r="BF19" i="12"/>
  <c r="BH19" i="12" s="1"/>
  <c r="BI19" i="12" s="1"/>
  <c r="BG19" i="12"/>
  <c r="BE20" i="12"/>
  <c r="BF20" i="12"/>
  <c r="BG20" i="12"/>
  <c r="BH20" i="12" s="1"/>
  <c r="BI20" i="12" s="1"/>
  <c r="BE21" i="12"/>
  <c r="BF21" i="12"/>
  <c r="BG21" i="12"/>
  <c r="BH21" i="12" s="1"/>
  <c r="BI21" i="12" s="1"/>
  <c r="BE22" i="12"/>
  <c r="BF22" i="12"/>
  <c r="BG22" i="12"/>
  <c r="BH22" i="12" s="1"/>
  <c r="BI22" i="12" s="1"/>
  <c r="BE23" i="12"/>
  <c r="BF23" i="12"/>
  <c r="BH23" i="12" s="1"/>
  <c r="BI23" i="12" s="1"/>
  <c r="BG23" i="12"/>
  <c r="BE24" i="12"/>
  <c r="BF24" i="12"/>
  <c r="BG24" i="12"/>
  <c r="BH24" i="12" s="1"/>
  <c r="BI24" i="12" s="1"/>
  <c r="BE25" i="12"/>
  <c r="BF25" i="12"/>
  <c r="BG25" i="12"/>
  <c r="BH25" i="12" s="1"/>
  <c r="BI25" i="12" s="1"/>
  <c r="BE26" i="12"/>
  <c r="BF26" i="12"/>
  <c r="BG26" i="12"/>
  <c r="BH26" i="12" s="1"/>
  <c r="BI26" i="12" s="1"/>
  <c r="BE27" i="12"/>
  <c r="BF27" i="12"/>
  <c r="BH27" i="12" s="1"/>
  <c r="BI27" i="12" s="1"/>
  <c r="BG27" i="12"/>
  <c r="BE28" i="12"/>
  <c r="BF28" i="12"/>
  <c r="BG28" i="12"/>
  <c r="BH28" i="12" s="1"/>
  <c r="BI28" i="12" s="1"/>
  <c r="BE29" i="12"/>
  <c r="BF29" i="12"/>
  <c r="BG29" i="12"/>
  <c r="BH29" i="12" s="1"/>
  <c r="BI29" i="12" s="1"/>
  <c r="BE30" i="12"/>
  <c r="BF30" i="12"/>
  <c r="BG30" i="12"/>
  <c r="BH30" i="12" s="1"/>
  <c r="BI30" i="12" s="1"/>
  <c r="BE31" i="12"/>
  <c r="BF31" i="12"/>
  <c r="BH31" i="12" s="1"/>
  <c r="BI31" i="12" s="1"/>
  <c r="BG31" i="12"/>
  <c r="BE32" i="12"/>
  <c r="BF32" i="12"/>
  <c r="BG32" i="12"/>
  <c r="BH32" i="12" s="1"/>
  <c r="BI32" i="12" s="1"/>
  <c r="BE33" i="12"/>
  <c r="BF33" i="12"/>
  <c r="BG33" i="12"/>
  <c r="BH33" i="12" s="1"/>
  <c r="BI33" i="12" s="1"/>
  <c r="AZ9" i="12"/>
  <c r="BA9" i="12"/>
  <c r="BB9" i="12"/>
  <c r="BC9" i="12"/>
  <c r="AZ10" i="12"/>
  <c r="BA10" i="12"/>
  <c r="BB10" i="12"/>
  <c r="BC10" i="12"/>
  <c r="AZ11" i="12"/>
  <c r="BA11" i="12"/>
  <c r="BB11" i="12"/>
  <c r="BC11" i="12"/>
  <c r="AZ12" i="12"/>
  <c r="BA12" i="12"/>
  <c r="BB12" i="12"/>
  <c r="BC12" i="12"/>
  <c r="AZ13" i="12"/>
  <c r="BA13" i="12"/>
  <c r="BB13" i="12"/>
  <c r="BC13" i="12"/>
  <c r="AZ14" i="12"/>
  <c r="BA14" i="12"/>
  <c r="BB14" i="12"/>
  <c r="BC14" i="12"/>
  <c r="AZ15" i="12"/>
  <c r="BA15" i="12"/>
  <c r="BB15" i="12"/>
  <c r="BC15" i="12"/>
  <c r="AZ16" i="12"/>
  <c r="BA16" i="12"/>
  <c r="BB16" i="12"/>
  <c r="BC16" i="12"/>
  <c r="AZ17" i="12"/>
  <c r="BA17" i="12"/>
  <c r="BB17" i="12"/>
  <c r="BC17" i="12"/>
  <c r="AZ18" i="12"/>
  <c r="BA18" i="12"/>
  <c r="BB18" i="12"/>
  <c r="BC18" i="12"/>
  <c r="AZ19" i="12"/>
  <c r="BA19" i="12"/>
  <c r="BB19" i="12"/>
  <c r="BC19" i="12"/>
  <c r="AZ20" i="12"/>
  <c r="BA20" i="12"/>
  <c r="BB20" i="12"/>
  <c r="BC20" i="12"/>
  <c r="AZ21" i="12"/>
  <c r="BA21" i="12"/>
  <c r="BB21" i="12"/>
  <c r="BC21" i="12"/>
  <c r="AZ22" i="12"/>
  <c r="BA22" i="12"/>
  <c r="BB22" i="12"/>
  <c r="BC22" i="12"/>
  <c r="AZ23" i="12"/>
  <c r="BA23" i="12"/>
  <c r="BB23" i="12"/>
  <c r="BC23" i="12"/>
  <c r="AZ24" i="12"/>
  <c r="BA24" i="12"/>
  <c r="BB24" i="12"/>
  <c r="BC24" i="12"/>
  <c r="AZ25" i="12"/>
  <c r="BA25" i="12"/>
  <c r="BB25" i="12"/>
  <c r="BC25" i="12"/>
  <c r="AZ26" i="12"/>
  <c r="BA26" i="12"/>
  <c r="BB26" i="12"/>
  <c r="BC26" i="12"/>
  <c r="AZ27" i="12"/>
  <c r="BA27" i="12"/>
  <c r="BB27" i="12"/>
  <c r="BC27" i="12"/>
  <c r="AZ28" i="12"/>
  <c r="BA28" i="12"/>
  <c r="BB28" i="12"/>
  <c r="BC28" i="12"/>
  <c r="AZ29" i="12"/>
  <c r="BA29" i="12"/>
  <c r="BB29" i="12"/>
  <c r="BC29" i="12"/>
  <c r="AZ30" i="12"/>
  <c r="BA30" i="12"/>
  <c r="BB30" i="12"/>
  <c r="BC30" i="12"/>
  <c r="AZ31" i="12"/>
  <c r="BA31" i="12"/>
  <c r="BB31" i="12"/>
  <c r="BC31" i="12"/>
  <c r="AZ32" i="12"/>
  <c r="BA32" i="12"/>
  <c r="BB32" i="12"/>
  <c r="BC32" i="12"/>
  <c r="AZ33" i="12"/>
  <c r="BA33" i="12"/>
  <c r="BB33" i="12"/>
  <c r="BC33" i="12"/>
  <c r="BD9" i="12"/>
  <c r="BD10" i="12"/>
  <c r="BD11" i="12"/>
  <c r="BD12" i="12"/>
  <c r="BD13" i="12"/>
  <c r="BD14" i="12"/>
  <c r="BD15" i="12"/>
  <c r="BD16" i="12"/>
  <c r="BD17" i="12"/>
  <c r="BD18" i="12"/>
  <c r="BD19" i="12"/>
  <c r="BD20" i="12"/>
  <c r="BD21" i="12"/>
  <c r="BD22" i="12"/>
  <c r="BD23" i="12"/>
  <c r="BD24" i="12"/>
  <c r="BD25" i="12"/>
  <c r="BD26" i="12"/>
  <c r="BD27" i="12"/>
  <c r="BD28" i="12"/>
  <c r="BD29" i="12"/>
  <c r="BD30" i="12"/>
  <c r="BD31" i="12"/>
  <c r="BD32" i="12"/>
  <c r="BD33" i="12"/>
  <c r="BD8" i="12"/>
  <c r="AV9" i="13"/>
  <c r="AV10" i="13"/>
  <c r="AV11" i="13"/>
  <c r="AV12" i="13"/>
  <c r="AV13" i="13"/>
  <c r="AV14" i="13"/>
  <c r="AV15" i="13"/>
  <c r="AV16" i="13"/>
  <c r="AV17" i="13"/>
  <c r="AV18" i="13"/>
  <c r="AV19" i="13"/>
  <c r="AV8" i="13"/>
  <c r="BV8" i="4"/>
  <c r="BS11" i="10"/>
  <c r="BX43" i="5" l="1"/>
  <c r="BY43" i="5" s="1"/>
  <c r="AR13" i="13"/>
  <c r="AS13" i="13"/>
  <c r="AT13" i="13"/>
  <c r="AU13" i="13"/>
  <c r="AW13" i="13"/>
  <c r="AX13" i="13"/>
  <c r="AY13" i="13"/>
  <c r="AZ13" i="13" s="1"/>
  <c r="BA13" i="13" s="1"/>
  <c r="AR14" i="13"/>
  <c r="AS14" i="13"/>
  <c r="AT14" i="13"/>
  <c r="AU14" i="13"/>
  <c r="AW14" i="13"/>
  <c r="AX14" i="13"/>
  <c r="AY14" i="13"/>
  <c r="AZ14" i="13" s="1"/>
  <c r="AR15" i="13"/>
  <c r="AS15" i="13"/>
  <c r="AT15" i="13"/>
  <c r="AU15" i="13"/>
  <c r="AW15" i="13"/>
  <c r="AX15" i="13"/>
  <c r="AY15" i="13"/>
  <c r="AZ15" i="13" s="1"/>
  <c r="BA15" i="13" s="1"/>
  <c r="AR16" i="13"/>
  <c r="AS16" i="13"/>
  <c r="AT16" i="13"/>
  <c r="AU16" i="13"/>
  <c r="AW16" i="13"/>
  <c r="AX16" i="13"/>
  <c r="AY16" i="13"/>
  <c r="AZ16" i="13" s="1"/>
  <c r="AR17" i="13"/>
  <c r="AS17" i="13"/>
  <c r="AT17" i="13"/>
  <c r="AU17" i="13"/>
  <c r="AW17" i="13"/>
  <c r="AX17" i="13"/>
  <c r="AY17" i="13"/>
  <c r="AZ17" i="13" s="1"/>
  <c r="BA17" i="13" s="1"/>
  <c r="AR18" i="13"/>
  <c r="AS18" i="13"/>
  <c r="AT18" i="13"/>
  <c r="AU18" i="13"/>
  <c r="AW18" i="13"/>
  <c r="AX18" i="13"/>
  <c r="AY18" i="13"/>
  <c r="AZ18" i="13" s="1"/>
  <c r="AR19" i="13"/>
  <c r="AS19" i="13"/>
  <c r="AT19" i="13"/>
  <c r="AU19" i="13"/>
  <c r="AW19" i="13"/>
  <c r="AX19" i="13"/>
  <c r="AY19" i="13"/>
  <c r="AZ19" i="13" s="1"/>
  <c r="BA19" i="13" s="1"/>
  <c r="BA18" i="13" l="1"/>
  <c r="BA16" i="13"/>
  <c r="BA14" i="13"/>
  <c r="BP11" i="4"/>
  <c r="BP12" i="4"/>
  <c r="BP13" i="4"/>
  <c r="BP14" i="4"/>
  <c r="BP15" i="4"/>
  <c r="BP16" i="4"/>
  <c r="BP17" i="4"/>
  <c r="BP18" i="4"/>
  <c r="BP19" i="4"/>
  <c r="BP20" i="4"/>
  <c r="BP21" i="4"/>
  <c r="BP22" i="4"/>
  <c r="BP23" i="4"/>
  <c r="BP24" i="4"/>
  <c r="BP25" i="4"/>
  <c r="BP26" i="4"/>
  <c r="BP27" i="4"/>
  <c r="BP28" i="4"/>
  <c r="BP29" i="4"/>
  <c r="BP30" i="4"/>
  <c r="BP31" i="4"/>
  <c r="BP32" i="4"/>
  <c r="BP33" i="4"/>
  <c r="BP34" i="4"/>
  <c r="BP35" i="4"/>
  <c r="BP36" i="4"/>
  <c r="BP37" i="4"/>
  <c r="BP38" i="4"/>
  <c r="BP39" i="4"/>
  <c r="BP40" i="4"/>
  <c r="BP41" i="4"/>
  <c r="BP42" i="4"/>
  <c r="BP43" i="4"/>
  <c r="BP44" i="4"/>
  <c r="BP45" i="4"/>
  <c r="BP46" i="4"/>
  <c r="BP47" i="4"/>
  <c r="BP48" i="4"/>
  <c r="BP49" i="4"/>
  <c r="BP50" i="4"/>
  <c r="BP51" i="4"/>
  <c r="BP52" i="4"/>
  <c r="BP53" i="4"/>
  <c r="BP54" i="4"/>
  <c r="BP55" i="4"/>
  <c r="BP56" i="4"/>
  <c r="BP57" i="4"/>
  <c r="BP58" i="4"/>
  <c r="BP59" i="4"/>
  <c r="BP60" i="4"/>
  <c r="BP61" i="4"/>
  <c r="BP62" i="4"/>
  <c r="BP63" i="4"/>
  <c r="BP64" i="4"/>
  <c r="BP65" i="4"/>
  <c r="BP66" i="4"/>
  <c r="BP67" i="4"/>
  <c r="BP68" i="4"/>
  <c r="BP69" i="4"/>
  <c r="BP70" i="4"/>
  <c r="BP71" i="4"/>
  <c r="BP72" i="4"/>
  <c r="BP73" i="4"/>
  <c r="BP74" i="4"/>
  <c r="BP75" i="4"/>
  <c r="BP76" i="4"/>
  <c r="BP77" i="4"/>
  <c r="BP78" i="4"/>
  <c r="BP79" i="4"/>
  <c r="BP80" i="4"/>
  <c r="BP81" i="4"/>
  <c r="BP82" i="4"/>
  <c r="BP83" i="4"/>
  <c r="BP84" i="4"/>
  <c r="BP85" i="4"/>
  <c r="BP86" i="4"/>
  <c r="BP87" i="4"/>
  <c r="BP88" i="4"/>
  <c r="BP89" i="4"/>
  <c r="BS18" i="1" l="1"/>
  <c r="BT18" i="1"/>
  <c r="BU18" i="1"/>
  <c r="BV18" i="1"/>
  <c r="BW18" i="1"/>
  <c r="BX18" i="1"/>
  <c r="BY18" i="1"/>
  <c r="BZ18" i="1"/>
  <c r="CA18" i="1"/>
  <c r="CB18" i="1"/>
  <c r="BS19" i="1"/>
  <c r="BT19" i="1"/>
  <c r="BU19" i="1"/>
  <c r="BV19" i="1"/>
  <c r="BW19" i="1"/>
  <c r="BX19" i="1"/>
  <c r="BY19" i="1"/>
  <c r="BZ19" i="1"/>
  <c r="CA19" i="1"/>
  <c r="CB19" i="1"/>
  <c r="BS20" i="1"/>
  <c r="BT20" i="1"/>
  <c r="BU20" i="1"/>
  <c r="BV20" i="1"/>
  <c r="BW20" i="1"/>
  <c r="BX20" i="1"/>
  <c r="BY20" i="1"/>
  <c r="BZ20" i="1"/>
  <c r="CA20" i="1"/>
  <c r="CB20" i="1"/>
  <c r="BS21" i="1"/>
  <c r="BT21" i="1"/>
  <c r="BU21" i="1"/>
  <c r="BV21" i="1"/>
  <c r="BW21" i="1"/>
  <c r="BX21" i="1"/>
  <c r="BY21" i="1"/>
  <c r="BZ21" i="1"/>
  <c r="CA21" i="1"/>
  <c r="CB21" i="1"/>
  <c r="BS22" i="1"/>
  <c r="BT22" i="1"/>
  <c r="BU22" i="1"/>
  <c r="BV22" i="1"/>
  <c r="BW22" i="1"/>
  <c r="BX22" i="1"/>
  <c r="BY22" i="1"/>
  <c r="BZ22" i="1"/>
  <c r="CA22" i="1"/>
  <c r="CB22" i="1"/>
  <c r="BS23" i="1"/>
  <c r="BT23" i="1"/>
  <c r="BU23" i="1"/>
  <c r="BV23" i="1"/>
  <c r="BW23" i="1"/>
  <c r="BX23" i="1"/>
  <c r="BY23" i="1"/>
  <c r="BZ23" i="1"/>
  <c r="CA23" i="1"/>
  <c r="CB23" i="1"/>
  <c r="BS24" i="1"/>
  <c r="BT24" i="1"/>
  <c r="BU24" i="1"/>
  <c r="BV24" i="1"/>
  <c r="BW24" i="1"/>
  <c r="BX24" i="1"/>
  <c r="BY24" i="1"/>
  <c r="BZ24" i="1"/>
  <c r="CA24" i="1"/>
  <c r="CB24" i="1"/>
  <c r="CC23" i="1" l="1"/>
  <c r="CD23" i="1" s="1"/>
  <c r="CC21" i="1"/>
  <c r="CD21" i="1" s="1"/>
  <c r="CC22" i="1"/>
  <c r="CD22" i="1" s="1"/>
  <c r="CC20" i="1"/>
  <c r="CD20" i="1" s="1"/>
  <c r="CC24" i="1"/>
  <c r="CD24" i="1" s="1"/>
  <c r="CC19" i="1"/>
  <c r="CD19" i="1" s="1"/>
  <c r="CC18" i="1"/>
  <c r="CD18" i="1" s="1"/>
  <c r="AR9" i="13"/>
  <c r="AS9" i="13"/>
  <c r="AT9" i="13"/>
  <c r="AU9" i="13"/>
  <c r="AW9" i="13"/>
  <c r="AX9" i="13"/>
  <c r="AY9" i="13"/>
  <c r="AZ9" i="13" s="1"/>
  <c r="BA9" i="13" s="1"/>
  <c r="AR10" i="13"/>
  <c r="AS10" i="13"/>
  <c r="AT10" i="13"/>
  <c r="AU10" i="13"/>
  <c r="AW10" i="13"/>
  <c r="AX10" i="13"/>
  <c r="AY10" i="13"/>
  <c r="AR11" i="13"/>
  <c r="AS11" i="13"/>
  <c r="AT11" i="13"/>
  <c r="AU11" i="13"/>
  <c r="AW11" i="13"/>
  <c r="AX11" i="13"/>
  <c r="AY11" i="13"/>
  <c r="AR12" i="13"/>
  <c r="AS12" i="13"/>
  <c r="AT12" i="13"/>
  <c r="AU12" i="13"/>
  <c r="AW12" i="13"/>
  <c r="AX12" i="13"/>
  <c r="AY12" i="13"/>
  <c r="AZ12" i="13" l="1"/>
  <c r="BA12" i="13" s="1"/>
  <c r="AZ11" i="13"/>
  <c r="BA11" i="13" s="1"/>
  <c r="AZ10" i="13"/>
  <c r="BA10" i="13" s="1"/>
  <c r="AR9" i="9"/>
  <c r="AS9" i="9"/>
  <c r="AT9" i="9"/>
  <c r="AU9" i="9"/>
  <c r="AV9" i="9"/>
  <c r="AR10" i="9"/>
  <c r="AS10" i="9"/>
  <c r="AT10" i="9"/>
  <c r="AU10" i="9"/>
  <c r="AV10" i="9"/>
  <c r="AR11" i="9"/>
  <c r="AS11" i="9"/>
  <c r="AT11" i="9"/>
  <c r="AU11" i="9"/>
  <c r="AV11" i="9"/>
  <c r="AR12" i="9"/>
  <c r="AS12" i="9"/>
  <c r="AT12" i="9"/>
  <c r="AU12" i="9"/>
  <c r="AV12" i="9"/>
  <c r="AR13" i="9"/>
  <c r="AS13" i="9"/>
  <c r="AT13" i="9"/>
  <c r="AU13" i="9"/>
  <c r="AV13" i="9"/>
  <c r="AR14" i="9"/>
  <c r="AS14" i="9"/>
  <c r="AT14" i="9"/>
  <c r="AU14" i="9"/>
  <c r="AV14" i="9"/>
  <c r="AR15" i="9"/>
  <c r="AS15" i="9"/>
  <c r="AT15" i="9"/>
  <c r="AU15" i="9"/>
  <c r="AV15" i="9"/>
  <c r="AR16" i="9"/>
  <c r="AS16" i="9"/>
  <c r="AT16" i="9"/>
  <c r="AU16" i="9"/>
  <c r="AV16" i="9"/>
  <c r="AR17" i="9"/>
  <c r="AS17" i="9"/>
  <c r="AT17" i="9"/>
  <c r="AU17" i="9"/>
  <c r="AV17" i="9"/>
  <c r="AR18" i="9"/>
  <c r="AS18" i="9"/>
  <c r="AT18" i="9"/>
  <c r="AU18" i="9"/>
  <c r="AV18" i="9"/>
  <c r="AR19" i="9"/>
  <c r="AS19" i="9"/>
  <c r="AT19" i="9"/>
  <c r="AU19" i="9"/>
  <c r="AV19" i="9"/>
  <c r="AR20" i="9"/>
  <c r="AS20" i="9"/>
  <c r="AT20" i="9"/>
  <c r="AU20" i="9"/>
  <c r="AV20" i="9"/>
  <c r="AR21" i="9"/>
  <c r="AS21" i="9"/>
  <c r="AT21" i="9"/>
  <c r="AU21" i="9"/>
  <c r="AV21" i="9"/>
  <c r="AX21" i="9"/>
  <c r="AY21" i="9"/>
  <c r="AZ21" i="9"/>
  <c r="AR22" i="9"/>
  <c r="AS22" i="9"/>
  <c r="AT22" i="9"/>
  <c r="AU22" i="9"/>
  <c r="AV22" i="9"/>
  <c r="AX22" i="9"/>
  <c r="AY22" i="9"/>
  <c r="AZ22" i="9"/>
  <c r="AR23" i="9"/>
  <c r="AS23" i="9"/>
  <c r="AT23" i="9"/>
  <c r="AU23" i="9"/>
  <c r="AV23" i="9"/>
  <c r="AX23" i="9"/>
  <c r="AY23" i="9"/>
  <c r="AZ23" i="9"/>
  <c r="AR24" i="9"/>
  <c r="AS24" i="9"/>
  <c r="AT24" i="9"/>
  <c r="AU24" i="9"/>
  <c r="AV24" i="9"/>
  <c r="AX24" i="9"/>
  <c r="AY24" i="9"/>
  <c r="AZ24" i="9"/>
  <c r="AR25" i="9"/>
  <c r="AS25" i="9"/>
  <c r="AT25" i="9"/>
  <c r="AU25" i="9"/>
  <c r="AV25" i="9"/>
  <c r="AX25" i="9"/>
  <c r="AY25" i="9"/>
  <c r="AZ25" i="9"/>
  <c r="AR26" i="9"/>
  <c r="AS26" i="9"/>
  <c r="AT26" i="9"/>
  <c r="AU26" i="9"/>
  <c r="AV26" i="9"/>
  <c r="AX26" i="9"/>
  <c r="AY26" i="9"/>
  <c r="AZ26" i="9"/>
  <c r="AR27" i="9"/>
  <c r="AS27" i="9"/>
  <c r="AT27" i="9"/>
  <c r="AU27" i="9"/>
  <c r="AV27" i="9"/>
  <c r="AX27" i="9"/>
  <c r="AY27" i="9"/>
  <c r="AZ27" i="9"/>
  <c r="AR28" i="9"/>
  <c r="AS28" i="9"/>
  <c r="AT28" i="9"/>
  <c r="AU28" i="9"/>
  <c r="AV28" i="9"/>
  <c r="AX28" i="9"/>
  <c r="AY28" i="9"/>
  <c r="AZ28" i="9"/>
  <c r="AV8" i="9"/>
  <c r="AU8" i="9"/>
  <c r="AT8" i="9"/>
  <c r="AS8" i="9"/>
  <c r="AR8" i="9"/>
  <c r="AR9" i="6"/>
  <c r="AS9" i="6"/>
  <c r="AT9" i="6"/>
  <c r="AU9" i="6"/>
  <c r="AV9" i="6"/>
  <c r="AR10" i="6"/>
  <c r="AS10" i="6"/>
  <c r="AT10" i="6"/>
  <c r="AU10" i="6"/>
  <c r="AV10" i="6"/>
  <c r="AR11" i="6"/>
  <c r="AS11" i="6"/>
  <c r="AT11" i="6"/>
  <c r="AU11" i="6"/>
  <c r="AV11" i="6"/>
  <c r="AR12" i="6"/>
  <c r="AS12" i="6"/>
  <c r="AT12" i="6"/>
  <c r="AU12" i="6"/>
  <c r="AV12" i="6"/>
  <c r="AR13" i="6"/>
  <c r="AS13" i="6"/>
  <c r="AT13" i="6"/>
  <c r="AU13" i="6"/>
  <c r="AV13" i="6"/>
  <c r="AR14" i="6"/>
  <c r="AS14" i="6"/>
  <c r="AT14" i="6"/>
  <c r="AU14" i="6"/>
  <c r="AV14" i="6"/>
  <c r="AR15" i="6"/>
  <c r="AS15" i="6"/>
  <c r="AT15" i="6"/>
  <c r="AU15" i="6"/>
  <c r="AV15" i="6"/>
  <c r="AR16" i="6"/>
  <c r="AS16" i="6"/>
  <c r="AT16" i="6"/>
  <c r="AU16" i="6"/>
  <c r="AV16" i="6"/>
  <c r="AR17" i="6"/>
  <c r="AS17" i="6"/>
  <c r="AT17" i="6"/>
  <c r="AU17" i="6"/>
  <c r="AV17" i="6"/>
  <c r="AR18" i="6"/>
  <c r="AS18" i="6"/>
  <c r="AT18" i="6"/>
  <c r="AU18" i="6"/>
  <c r="AV18" i="6"/>
  <c r="AR19" i="6"/>
  <c r="AS19" i="6"/>
  <c r="AT19" i="6"/>
  <c r="AU19" i="6"/>
  <c r="AV19" i="6"/>
  <c r="AR20" i="6"/>
  <c r="AS20" i="6"/>
  <c r="AT20" i="6"/>
  <c r="AU20" i="6"/>
  <c r="AV20" i="6"/>
  <c r="AR21" i="6"/>
  <c r="AS21" i="6"/>
  <c r="AT21" i="6"/>
  <c r="AU21" i="6"/>
  <c r="AV21" i="6"/>
  <c r="AV8" i="6"/>
  <c r="AU8" i="6"/>
  <c r="AT8" i="6"/>
  <c r="AS8" i="6"/>
  <c r="AR8" i="6"/>
  <c r="AR9" i="11"/>
  <c r="AS9" i="11"/>
  <c r="AT9" i="11"/>
  <c r="AU9" i="11"/>
  <c r="AV9" i="11"/>
  <c r="AR10" i="11"/>
  <c r="AS10" i="11"/>
  <c r="AT10" i="11"/>
  <c r="AU10" i="11"/>
  <c r="AV10" i="11"/>
  <c r="AR11" i="11"/>
  <c r="AS11" i="11"/>
  <c r="AT11" i="11"/>
  <c r="AU11" i="11"/>
  <c r="AV11" i="11"/>
  <c r="AR12" i="11"/>
  <c r="AS12" i="11"/>
  <c r="AT12" i="11"/>
  <c r="AU12" i="11"/>
  <c r="AV12" i="11"/>
  <c r="AR13" i="11"/>
  <c r="AS13" i="11"/>
  <c r="AT13" i="11"/>
  <c r="AU13" i="11"/>
  <c r="AV13" i="11"/>
  <c r="AR14" i="11"/>
  <c r="AS14" i="11"/>
  <c r="AT14" i="11"/>
  <c r="AU14" i="11"/>
  <c r="AV14" i="11"/>
  <c r="AR15" i="11"/>
  <c r="AS15" i="11"/>
  <c r="AT15" i="11"/>
  <c r="AU15" i="11"/>
  <c r="AV15" i="11"/>
  <c r="AV8" i="11"/>
  <c r="AU8" i="11"/>
  <c r="AT8" i="11"/>
  <c r="AS8" i="11"/>
  <c r="AR8" i="11"/>
  <c r="AV9" i="15" l="1"/>
  <c r="AU9" i="15"/>
  <c r="AT9" i="15"/>
  <c r="AS9" i="15"/>
  <c r="AR9" i="15"/>
  <c r="AW8" i="14" l="1"/>
  <c r="AX8" i="14"/>
  <c r="AY8" i="14"/>
  <c r="AZ8" i="14"/>
  <c r="BB8" i="14"/>
  <c r="BC8" i="14"/>
  <c r="BD8" i="14"/>
  <c r="BE8" i="14" l="1"/>
  <c r="BF8" i="14" s="1"/>
  <c r="BN51" i="5"/>
  <c r="BO51" i="5"/>
  <c r="BP51" i="5"/>
  <c r="BQ51" i="5"/>
  <c r="BR51" i="5"/>
  <c r="BS51" i="5"/>
  <c r="BT51" i="5"/>
  <c r="BU51" i="5"/>
  <c r="BV51" i="5"/>
  <c r="BW51" i="5"/>
  <c r="BN52" i="5"/>
  <c r="BO52" i="5"/>
  <c r="BP52" i="5"/>
  <c r="BQ52" i="5"/>
  <c r="BR52" i="5"/>
  <c r="BS52" i="5"/>
  <c r="BT52" i="5"/>
  <c r="BU52" i="5"/>
  <c r="BV52" i="5"/>
  <c r="BW52" i="5"/>
  <c r="BQ70" i="4"/>
  <c r="BR70" i="4"/>
  <c r="BS70" i="4"/>
  <c r="BT70" i="4"/>
  <c r="BU70" i="4"/>
  <c r="BV70" i="4"/>
  <c r="BW70" i="4"/>
  <c r="BX70" i="4"/>
  <c r="BY70" i="4"/>
  <c r="BQ71" i="4"/>
  <c r="BR71" i="4"/>
  <c r="BS71" i="4"/>
  <c r="BT71" i="4"/>
  <c r="BU71" i="4"/>
  <c r="BV71" i="4"/>
  <c r="BW71" i="4"/>
  <c r="BX71" i="4"/>
  <c r="BY71" i="4"/>
  <c r="BQ72" i="4"/>
  <c r="BR72" i="4"/>
  <c r="BS72" i="4"/>
  <c r="BT72" i="4"/>
  <c r="BU72" i="4"/>
  <c r="BV72" i="4"/>
  <c r="BW72" i="4"/>
  <c r="BX72" i="4"/>
  <c r="BY72" i="4"/>
  <c r="BQ73" i="4"/>
  <c r="BR73" i="4"/>
  <c r="BS73" i="4"/>
  <c r="BT73" i="4"/>
  <c r="BU73" i="4"/>
  <c r="BV73" i="4"/>
  <c r="BW73" i="4"/>
  <c r="BX73" i="4"/>
  <c r="BY73" i="4"/>
  <c r="BQ74" i="4"/>
  <c r="BR74" i="4"/>
  <c r="BS74" i="4"/>
  <c r="BT74" i="4"/>
  <c r="BU74" i="4"/>
  <c r="BV74" i="4"/>
  <c r="BW74" i="4"/>
  <c r="BX74" i="4"/>
  <c r="BY74" i="4"/>
  <c r="BQ75" i="4"/>
  <c r="BR75" i="4"/>
  <c r="BS75" i="4"/>
  <c r="BT75" i="4"/>
  <c r="BU75" i="4"/>
  <c r="BV75" i="4"/>
  <c r="BW75" i="4"/>
  <c r="BX75" i="4"/>
  <c r="BY75" i="4"/>
  <c r="BQ76" i="4"/>
  <c r="BR76" i="4"/>
  <c r="BS76" i="4"/>
  <c r="BT76" i="4"/>
  <c r="BU76" i="4"/>
  <c r="BV76" i="4"/>
  <c r="BW76" i="4"/>
  <c r="BX76" i="4"/>
  <c r="BY76" i="4"/>
  <c r="BQ77" i="4"/>
  <c r="BR77" i="4"/>
  <c r="BS77" i="4"/>
  <c r="BT77" i="4"/>
  <c r="BU77" i="4"/>
  <c r="BV77" i="4"/>
  <c r="BW77" i="4"/>
  <c r="BX77" i="4"/>
  <c r="BY77" i="4"/>
  <c r="BQ78" i="4"/>
  <c r="BR78" i="4"/>
  <c r="BS78" i="4"/>
  <c r="BT78" i="4"/>
  <c r="BU78" i="4"/>
  <c r="BV78" i="4"/>
  <c r="BW78" i="4"/>
  <c r="BX78" i="4"/>
  <c r="BY78" i="4"/>
  <c r="BQ79" i="4"/>
  <c r="BR79" i="4"/>
  <c r="BS79" i="4"/>
  <c r="BT79" i="4"/>
  <c r="BU79" i="4"/>
  <c r="BV79" i="4"/>
  <c r="BW79" i="4"/>
  <c r="BX79" i="4"/>
  <c r="BY79" i="4"/>
  <c r="BQ80" i="4"/>
  <c r="BR80" i="4"/>
  <c r="BS80" i="4"/>
  <c r="BT80" i="4"/>
  <c r="BU80" i="4"/>
  <c r="BV80" i="4"/>
  <c r="BW80" i="4"/>
  <c r="BX80" i="4"/>
  <c r="BY80" i="4"/>
  <c r="BQ81" i="4"/>
  <c r="BR81" i="4"/>
  <c r="BS81" i="4"/>
  <c r="BT81" i="4"/>
  <c r="BU81" i="4"/>
  <c r="BV81" i="4"/>
  <c r="BW81" i="4"/>
  <c r="BX81" i="4"/>
  <c r="BY81" i="4"/>
  <c r="BQ82" i="4"/>
  <c r="BR82" i="4"/>
  <c r="BS82" i="4"/>
  <c r="BT82" i="4"/>
  <c r="BU82" i="4"/>
  <c r="BV82" i="4"/>
  <c r="BW82" i="4"/>
  <c r="BX82" i="4"/>
  <c r="BY82" i="4"/>
  <c r="BQ83" i="4"/>
  <c r="BR83" i="4"/>
  <c r="BS83" i="4"/>
  <c r="BT83" i="4"/>
  <c r="BU83" i="4"/>
  <c r="BV83" i="4"/>
  <c r="BW83" i="4"/>
  <c r="BX83" i="4"/>
  <c r="BY83" i="4"/>
  <c r="BQ84" i="4"/>
  <c r="BR84" i="4"/>
  <c r="BS84" i="4"/>
  <c r="BT84" i="4"/>
  <c r="BU84" i="4"/>
  <c r="BV84" i="4"/>
  <c r="BW84" i="4"/>
  <c r="BX84" i="4"/>
  <c r="BY84" i="4"/>
  <c r="BQ85" i="4"/>
  <c r="BR85" i="4"/>
  <c r="BS85" i="4"/>
  <c r="BT85" i="4"/>
  <c r="BU85" i="4"/>
  <c r="BV85" i="4"/>
  <c r="BW85" i="4"/>
  <c r="BX85" i="4"/>
  <c r="BY85" i="4"/>
  <c r="BQ86" i="4"/>
  <c r="BR86" i="4"/>
  <c r="BS86" i="4"/>
  <c r="BT86" i="4"/>
  <c r="BU86" i="4"/>
  <c r="BV86" i="4"/>
  <c r="BW86" i="4"/>
  <c r="BX86" i="4"/>
  <c r="BY86" i="4"/>
  <c r="BQ87" i="4"/>
  <c r="BR87" i="4"/>
  <c r="BS87" i="4"/>
  <c r="BT87" i="4"/>
  <c r="BU87" i="4"/>
  <c r="BV87" i="4"/>
  <c r="BW87" i="4"/>
  <c r="BX87" i="4"/>
  <c r="BY87" i="4"/>
  <c r="BQ88" i="4"/>
  <c r="BR88" i="4"/>
  <c r="BS88" i="4"/>
  <c r="BT88" i="4"/>
  <c r="BU88" i="4"/>
  <c r="BV88" i="4"/>
  <c r="BW88" i="4"/>
  <c r="BX88" i="4"/>
  <c r="BY88" i="4"/>
  <c r="BQ89" i="4"/>
  <c r="BR89" i="4"/>
  <c r="BS89" i="4"/>
  <c r="BT89" i="4"/>
  <c r="BU89" i="4"/>
  <c r="BV89" i="4"/>
  <c r="BW89" i="4"/>
  <c r="BX89" i="4"/>
  <c r="BY89" i="4"/>
  <c r="BX52" i="5" l="1"/>
  <c r="BY52" i="5" s="1"/>
  <c r="BX51" i="5"/>
  <c r="BY51" i="5" s="1"/>
  <c r="BZ83" i="4"/>
  <c r="CA83" i="4" s="1"/>
  <c r="BZ87" i="4"/>
  <c r="CA87" i="4" s="1"/>
  <c r="BZ85" i="4"/>
  <c r="CA85" i="4" s="1"/>
  <c r="BZ84" i="4"/>
  <c r="CA84" i="4" s="1"/>
  <c r="BZ79" i="4"/>
  <c r="CA79" i="4" s="1"/>
  <c r="BZ77" i="4"/>
  <c r="CA77" i="4" s="1"/>
  <c r="BZ75" i="4"/>
  <c r="CA75" i="4" s="1"/>
  <c r="BZ74" i="4"/>
  <c r="CA74" i="4" s="1"/>
  <c r="BZ70" i="4"/>
  <c r="CA70" i="4" s="1"/>
  <c r="BZ78" i="4"/>
  <c r="CA78" i="4" s="1"/>
  <c r="BZ88" i="4"/>
  <c r="CA88" i="4" s="1"/>
  <c r="BZ81" i="4"/>
  <c r="CA81" i="4" s="1"/>
  <c r="BZ80" i="4"/>
  <c r="CA80" i="4" s="1"/>
  <c r="BZ76" i="4"/>
  <c r="CA76" i="4" s="1"/>
  <c r="BZ72" i="4"/>
  <c r="CA72" i="4" s="1"/>
  <c r="BZ73" i="4"/>
  <c r="CA73" i="4" s="1"/>
  <c r="BZ89" i="4"/>
  <c r="CA89" i="4" s="1"/>
  <c r="BZ86" i="4"/>
  <c r="CA86" i="4" s="1"/>
  <c r="BZ82" i="4"/>
  <c r="CA82" i="4" s="1"/>
  <c r="BZ71" i="4"/>
  <c r="CA71" i="4" s="1"/>
  <c r="BV37" i="16"/>
  <c r="BV36" i="16"/>
  <c r="BR36" i="16"/>
  <c r="BQ36" i="16"/>
  <c r="BP36" i="16"/>
  <c r="BO36" i="16"/>
  <c r="BN36" i="16"/>
  <c r="BM36" i="16"/>
  <c r="BL36" i="16"/>
  <c r="BK36" i="16"/>
  <c r="BJ36" i="16"/>
  <c r="BI36" i="16"/>
  <c r="BV35" i="16"/>
  <c r="BR35" i="16"/>
  <c r="BQ35" i="16"/>
  <c r="BP35" i="16"/>
  <c r="BO35" i="16"/>
  <c r="BN35" i="16"/>
  <c r="BM35" i="16"/>
  <c r="BL35" i="16"/>
  <c r="BK35" i="16"/>
  <c r="BJ35" i="16"/>
  <c r="BI35" i="16"/>
  <c r="BV34" i="16"/>
  <c r="BR34" i="16"/>
  <c r="BQ34" i="16"/>
  <c r="BP34" i="16"/>
  <c r="BO34" i="16"/>
  <c r="BN34" i="16"/>
  <c r="BM34" i="16"/>
  <c r="BL34" i="16"/>
  <c r="BK34" i="16"/>
  <c r="BJ34" i="16"/>
  <c r="BI34" i="16"/>
  <c r="BV33" i="16"/>
  <c r="BR33" i="16"/>
  <c r="BQ33" i="16"/>
  <c r="BS33" i="16" s="1"/>
  <c r="BP33" i="16"/>
  <c r="BO33" i="16"/>
  <c r="BN33" i="16"/>
  <c r="BM33" i="16"/>
  <c r="BL33" i="16"/>
  <c r="BK33" i="16"/>
  <c r="BJ33" i="16"/>
  <c r="BI33" i="16"/>
  <c r="BV32" i="16"/>
  <c r="BR32" i="16"/>
  <c r="BQ32" i="16"/>
  <c r="BP32" i="16"/>
  <c r="BO32" i="16"/>
  <c r="BN32" i="16"/>
  <c r="BM32" i="16"/>
  <c r="BL32" i="16"/>
  <c r="BK32" i="16"/>
  <c r="BJ32" i="16"/>
  <c r="BI32" i="16"/>
  <c r="BV31" i="16"/>
  <c r="BR31" i="16"/>
  <c r="BQ31" i="16"/>
  <c r="BS31" i="16" s="1"/>
  <c r="BP31" i="16"/>
  <c r="BO31" i="16"/>
  <c r="BN31" i="16"/>
  <c r="BM31" i="16"/>
  <c r="BL31" i="16"/>
  <c r="BK31" i="16"/>
  <c r="BJ31" i="16"/>
  <c r="BI31" i="16"/>
  <c r="BV30" i="16"/>
  <c r="BR30" i="16"/>
  <c r="BQ30" i="16"/>
  <c r="BP30" i="16"/>
  <c r="BO30" i="16"/>
  <c r="BN30" i="16"/>
  <c r="BM30" i="16"/>
  <c r="BL30" i="16"/>
  <c r="BK30" i="16"/>
  <c r="BJ30" i="16"/>
  <c r="BI30" i="16"/>
  <c r="BV29" i="16"/>
  <c r="BR29" i="16"/>
  <c r="BQ29" i="16"/>
  <c r="BS29" i="16" s="1"/>
  <c r="BP29" i="16"/>
  <c r="BO29" i="16"/>
  <c r="BN29" i="16"/>
  <c r="BM29" i="16"/>
  <c r="BL29" i="16"/>
  <c r="BK29" i="16"/>
  <c r="BJ29" i="16"/>
  <c r="BI29" i="16"/>
  <c r="BV28" i="16"/>
  <c r="BR28" i="16"/>
  <c r="BQ28" i="16"/>
  <c r="BP28" i="16"/>
  <c r="BO28" i="16"/>
  <c r="BN28" i="16"/>
  <c r="BM28" i="16"/>
  <c r="BL28" i="16"/>
  <c r="BK28" i="16"/>
  <c r="BJ28" i="16"/>
  <c r="BI28" i="16"/>
  <c r="BV27" i="16"/>
  <c r="BR27" i="16"/>
  <c r="BQ27" i="16"/>
  <c r="BP27" i="16"/>
  <c r="BO27" i="16"/>
  <c r="BN27" i="16"/>
  <c r="BM27" i="16"/>
  <c r="BL27" i="16"/>
  <c r="BK27" i="16"/>
  <c r="BJ27" i="16"/>
  <c r="BI27" i="16"/>
  <c r="BV26" i="16"/>
  <c r="BR26" i="16"/>
  <c r="BQ26" i="16"/>
  <c r="BP26" i="16"/>
  <c r="BO26" i="16"/>
  <c r="BN26" i="16"/>
  <c r="BM26" i="16"/>
  <c r="BL26" i="16"/>
  <c r="BK26" i="16"/>
  <c r="BJ26" i="16"/>
  <c r="BI26" i="16"/>
  <c r="BV25" i="16"/>
  <c r="BR25" i="16"/>
  <c r="BQ25" i="16"/>
  <c r="BP25" i="16"/>
  <c r="BO25" i="16"/>
  <c r="BN25" i="16"/>
  <c r="BM25" i="16"/>
  <c r="BL25" i="16"/>
  <c r="BK25" i="16"/>
  <c r="BJ25" i="16"/>
  <c r="BI25" i="16"/>
  <c r="BR24" i="16"/>
  <c r="BQ24" i="16"/>
  <c r="BP24" i="16"/>
  <c r="BO24" i="16"/>
  <c r="BN24" i="16"/>
  <c r="BM24" i="16"/>
  <c r="BL24" i="16"/>
  <c r="BK24" i="16"/>
  <c r="BJ24" i="16"/>
  <c r="BI24" i="16"/>
  <c r="BR23" i="16"/>
  <c r="BQ23" i="16"/>
  <c r="BP23" i="16"/>
  <c r="BO23" i="16"/>
  <c r="BN23" i="16"/>
  <c r="BM23" i="16"/>
  <c r="BL23" i="16"/>
  <c r="BK23" i="16"/>
  <c r="BJ23" i="16"/>
  <c r="BI23" i="16"/>
  <c r="BR22" i="16"/>
  <c r="BQ22" i="16"/>
  <c r="BP22" i="16"/>
  <c r="BO22" i="16"/>
  <c r="BN22" i="16"/>
  <c r="BM22" i="16"/>
  <c r="BL22" i="16"/>
  <c r="BK22" i="16"/>
  <c r="BJ22" i="16"/>
  <c r="BI22" i="16"/>
  <c r="BR21" i="16"/>
  <c r="BQ21" i="16"/>
  <c r="BP21" i="16"/>
  <c r="BO21" i="16"/>
  <c r="BN21" i="16"/>
  <c r="BM21" i="16"/>
  <c r="BL21" i="16"/>
  <c r="BK21" i="16"/>
  <c r="BJ21" i="16"/>
  <c r="BI21" i="16"/>
  <c r="BR20" i="16"/>
  <c r="BQ20" i="16"/>
  <c r="BP20" i="16"/>
  <c r="BO20" i="16"/>
  <c r="BN20" i="16"/>
  <c r="BM20" i="16"/>
  <c r="BL20" i="16"/>
  <c r="BK20" i="16"/>
  <c r="BJ20" i="16"/>
  <c r="BI20" i="16"/>
  <c r="BR19" i="16"/>
  <c r="BQ19" i="16"/>
  <c r="BP19" i="16"/>
  <c r="BO19" i="16"/>
  <c r="BN19" i="16"/>
  <c r="BM19" i="16"/>
  <c r="BL19" i="16"/>
  <c r="BK19" i="16"/>
  <c r="BJ19" i="16"/>
  <c r="BI19" i="16"/>
  <c r="BR18" i="16"/>
  <c r="BQ18" i="16"/>
  <c r="BP18" i="16"/>
  <c r="BO18" i="16"/>
  <c r="BN18" i="16"/>
  <c r="BM18" i="16"/>
  <c r="BL18" i="16"/>
  <c r="BK18" i="16"/>
  <c r="BJ18" i="16"/>
  <c r="BI18" i="16"/>
  <c r="BR17" i="16"/>
  <c r="BQ17" i="16"/>
  <c r="BP17" i="16"/>
  <c r="BO17" i="16"/>
  <c r="BN17" i="16"/>
  <c r="BM17" i="16"/>
  <c r="BL17" i="16"/>
  <c r="BK17" i="16"/>
  <c r="BJ17" i="16"/>
  <c r="BI17" i="16"/>
  <c r="BV16" i="16"/>
  <c r="BR16" i="16"/>
  <c r="BQ16" i="16"/>
  <c r="BP16" i="16"/>
  <c r="BO16" i="16"/>
  <c r="BN16" i="16"/>
  <c r="BM16" i="16"/>
  <c r="BL16" i="16"/>
  <c r="BK16" i="16"/>
  <c r="BJ16" i="16"/>
  <c r="BI16" i="16"/>
  <c r="BR15" i="16"/>
  <c r="BQ15" i="16"/>
  <c r="BP15" i="16"/>
  <c r="BO15" i="16"/>
  <c r="BN15" i="16"/>
  <c r="BM15" i="16"/>
  <c r="BL15" i="16"/>
  <c r="BK15" i="16"/>
  <c r="BJ15" i="16"/>
  <c r="BI15" i="16"/>
  <c r="BR14" i="16"/>
  <c r="BQ14" i="16"/>
  <c r="BP14" i="16"/>
  <c r="BO14" i="16"/>
  <c r="BN14" i="16"/>
  <c r="BM14" i="16"/>
  <c r="BL14" i="16"/>
  <c r="BK14" i="16"/>
  <c r="BJ14" i="16"/>
  <c r="BI14" i="16"/>
  <c r="BR13" i="16"/>
  <c r="BQ13" i="16"/>
  <c r="BP13" i="16"/>
  <c r="BO13" i="16"/>
  <c r="BN13" i="16"/>
  <c r="BM13" i="16"/>
  <c r="BL13" i="16"/>
  <c r="BK13" i="16"/>
  <c r="BJ13" i="16"/>
  <c r="BI13" i="16"/>
  <c r="BR12" i="16"/>
  <c r="BQ12" i="16"/>
  <c r="BP12" i="16"/>
  <c r="BO12" i="16"/>
  <c r="BN12" i="16"/>
  <c r="BM12" i="16"/>
  <c r="BL12" i="16"/>
  <c r="BK12" i="16"/>
  <c r="BJ12" i="16"/>
  <c r="BI12" i="16"/>
  <c r="BR11" i="16"/>
  <c r="BQ11" i="16"/>
  <c r="BP11" i="16"/>
  <c r="BO11" i="16"/>
  <c r="BN11" i="16"/>
  <c r="BM11" i="16"/>
  <c r="BL11" i="16"/>
  <c r="BK11" i="16"/>
  <c r="BJ11" i="16"/>
  <c r="BI11" i="16"/>
  <c r="BV10" i="16"/>
  <c r="BR10" i="16"/>
  <c r="BQ10" i="16"/>
  <c r="BP10" i="16"/>
  <c r="BO10" i="16"/>
  <c r="BN10" i="16"/>
  <c r="BM10" i="16"/>
  <c r="BL10" i="16"/>
  <c r="BK10" i="16"/>
  <c r="BJ10" i="16"/>
  <c r="BI10" i="16"/>
  <c r="BV9" i="16"/>
  <c r="BR9" i="16"/>
  <c r="BQ9" i="16"/>
  <c r="BP9" i="16"/>
  <c r="BO9" i="16"/>
  <c r="BO8" i="16" s="1"/>
  <c r="BN9" i="16"/>
  <c r="BM9" i="16"/>
  <c r="BL9" i="16"/>
  <c r="BK9" i="16"/>
  <c r="BJ9" i="16"/>
  <c r="BI9" i="16"/>
  <c r="BI8" i="16" s="1"/>
  <c r="BN8" i="16"/>
  <c r="BM8" i="16"/>
  <c r="BL8" i="16"/>
  <c r="BK8" i="16"/>
  <c r="BH8" i="16"/>
  <c r="BG8" i="16"/>
  <c r="BF8" i="16"/>
  <c r="BE8" i="16"/>
  <c r="BD8" i="16"/>
  <c r="BC8" i="16"/>
  <c r="BB8" i="16"/>
  <c r="BA8" i="16"/>
  <c r="AZ8" i="16"/>
  <c r="AY8" i="16"/>
  <c r="AX8" i="16"/>
  <c r="AW8" i="16"/>
  <c r="AV8" i="16"/>
  <c r="AU8" i="16"/>
  <c r="AT8" i="16"/>
  <c r="AS8" i="16"/>
  <c r="AR8" i="16"/>
  <c r="AQ8" i="16"/>
  <c r="AP8" i="16"/>
  <c r="AO8" i="16"/>
  <c r="AN8" i="16"/>
  <c r="AM8" i="16"/>
  <c r="AL8" i="16"/>
  <c r="AK8" i="16"/>
  <c r="AJ8" i="16"/>
  <c r="AI8" i="16"/>
  <c r="AH8" i="16"/>
  <c r="AG8" i="16"/>
  <c r="AF8" i="16"/>
  <c r="AE8" i="16"/>
  <c r="AD8" i="16"/>
  <c r="AC8" i="16"/>
  <c r="AB8" i="16"/>
  <c r="AA8" i="16"/>
  <c r="Z8" i="16"/>
  <c r="Y8" i="16"/>
  <c r="X8" i="16"/>
  <c r="W8" i="16"/>
  <c r="V8" i="16"/>
  <c r="U8" i="16"/>
  <c r="T8" i="16"/>
  <c r="S8" i="16"/>
  <c r="R8" i="16"/>
  <c r="Q8" i="16"/>
  <c r="O8" i="16"/>
  <c r="N8" i="16"/>
  <c r="M8" i="16"/>
  <c r="L8" i="16"/>
  <c r="K8" i="16"/>
  <c r="J8" i="16"/>
  <c r="I8" i="16"/>
  <c r="H8" i="16"/>
  <c r="G8" i="16"/>
  <c r="F8" i="16"/>
  <c r="E8" i="16"/>
  <c r="BS16" i="1"/>
  <c r="BT16" i="1"/>
  <c r="BU16" i="1"/>
  <c r="BV16" i="1"/>
  <c r="BW16" i="1"/>
  <c r="BX16" i="1"/>
  <c r="BY16" i="1"/>
  <c r="BZ16" i="1"/>
  <c r="CA16" i="1"/>
  <c r="CB16" i="1"/>
  <c r="BS17" i="1"/>
  <c r="BT17" i="1"/>
  <c r="BU17" i="1"/>
  <c r="BV17" i="1"/>
  <c r="BW17" i="1"/>
  <c r="BX17" i="1"/>
  <c r="BY17" i="1"/>
  <c r="BZ17" i="1"/>
  <c r="CA17" i="1"/>
  <c r="CB17" i="1"/>
  <c r="BS25" i="1"/>
  <c r="BT25" i="1"/>
  <c r="BU25" i="1"/>
  <c r="BV25" i="1"/>
  <c r="BW25" i="1"/>
  <c r="BX25" i="1"/>
  <c r="BY25" i="1"/>
  <c r="BZ25" i="1"/>
  <c r="CA25" i="1"/>
  <c r="CB25" i="1"/>
  <c r="BJ8" i="16" l="1"/>
  <c r="BS17" i="16"/>
  <c r="BS18" i="16"/>
  <c r="BS20" i="16"/>
  <c r="CC17" i="1"/>
  <c r="CD17" i="1" s="1"/>
  <c r="CC16" i="1"/>
  <c r="CD16" i="1" s="1"/>
  <c r="BS9" i="16"/>
  <c r="BS10" i="16"/>
  <c r="BT10" i="16" s="1"/>
  <c r="BS11" i="16"/>
  <c r="BT11" i="16" s="1"/>
  <c r="BS12" i="16"/>
  <c r="BT12" i="16" s="1"/>
  <c r="BS13" i="16"/>
  <c r="BT13" i="16" s="1"/>
  <c r="BS14" i="16"/>
  <c r="BT14" i="16" s="1"/>
  <c r="BS15" i="16"/>
  <c r="BS16" i="16"/>
  <c r="BT16" i="16" s="1"/>
  <c r="BS19" i="16"/>
  <c r="BS21" i="16"/>
  <c r="BS22" i="16"/>
  <c r="BS23" i="16"/>
  <c r="BS24" i="16"/>
  <c r="BS25" i="16"/>
  <c r="BS26" i="16"/>
  <c r="BT26" i="16" s="1"/>
  <c r="BS27" i="16"/>
  <c r="BS28" i="16"/>
  <c r="BT28" i="16" s="1"/>
  <c r="BS30" i="16"/>
  <c r="BT30" i="16" s="1"/>
  <c r="BS32" i="16"/>
  <c r="BT32" i="16" s="1"/>
  <c r="BS34" i="16"/>
  <c r="BT34" i="16" s="1"/>
  <c r="BS35" i="16"/>
  <c r="BS36" i="16"/>
  <c r="BT36" i="16" s="1"/>
  <c r="CC25" i="1"/>
  <c r="CD25" i="1" s="1"/>
  <c r="BT15" i="16"/>
  <c r="BT17" i="16"/>
  <c r="BT18" i="16"/>
  <c r="BT19" i="16"/>
  <c r="BT20" i="16"/>
  <c r="BT21" i="16"/>
  <c r="BT22" i="16"/>
  <c r="BT23" i="16"/>
  <c r="BT24" i="16"/>
  <c r="BT25" i="16"/>
  <c r="BT27" i="16"/>
  <c r="BT29" i="16"/>
  <c r="BT31" i="16"/>
  <c r="BT33" i="16"/>
  <c r="BT35" i="16"/>
  <c r="BT9" i="16"/>
  <c r="L8" i="5"/>
  <c r="J7" i="14"/>
  <c r="AR53" i="15"/>
  <c r="AN53" i="15"/>
  <c r="AM53" i="15"/>
  <c r="AO53" i="15" s="1"/>
  <c r="AL53" i="15"/>
  <c r="AK53" i="15"/>
  <c r="AJ53" i="15"/>
  <c r="AI53" i="15"/>
  <c r="AH53" i="15"/>
  <c r="AG53" i="15"/>
  <c r="AR52" i="15"/>
  <c r="AN52" i="15"/>
  <c r="AM52" i="15"/>
  <c r="AL52" i="15"/>
  <c r="AK52" i="15"/>
  <c r="AJ52" i="15"/>
  <c r="AI52" i="15"/>
  <c r="AH52" i="15"/>
  <c r="AG52" i="15"/>
  <c r="AR51" i="15"/>
  <c r="AN51" i="15"/>
  <c r="AM51" i="15"/>
  <c r="AO51" i="15" s="1"/>
  <c r="AL51" i="15"/>
  <c r="AK51" i="15"/>
  <c r="AJ51" i="15"/>
  <c r="AI51" i="15"/>
  <c r="AH51" i="15"/>
  <c r="AG51" i="15"/>
  <c r="AR50" i="15"/>
  <c r="AN50" i="15"/>
  <c r="AM50" i="15"/>
  <c r="AL50" i="15"/>
  <c r="AK50" i="15"/>
  <c r="AJ50" i="15"/>
  <c r="AI50" i="15"/>
  <c r="AH50" i="15"/>
  <c r="AG50" i="15"/>
  <c r="AR49" i="15"/>
  <c r="AN49" i="15"/>
  <c r="AM49" i="15"/>
  <c r="AO49" i="15" s="1"/>
  <c r="AL49" i="15"/>
  <c r="AK49" i="15"/>
  <c r="AJ49" i="15"/>
  <c r="AI49" i="15"/>
  <c r="AH49" i="15"/>
  <c r="AG49" i="15"/>
  <c r="AR48" i="15"/>
  <c r="AN48" i="15"/>
  <c r="AM48" i="15"/>
  <c r="AL48" i="15"/>
  <c r="AK48" i="15"/>
  <c r="AJ48" i="15"/>
  <c r="AI48" i="15"/>
  <c r="AH48" i="15"/>
  <c r="AG48" i="15"/>
  <c r="AR47" i="15"/>
  <c r="AN47" i="15"/>
  <c r="AM47" i="15"/>
  <c r="AO47" i="15" s="1"/>
  <c r="AL47" i="15"/>
  <c r="AK47" i="15"/>
  <c r="AJ47" i="15"/>
  <c r="AI47" i="15"/>
  <c r="AH47" i="15"/>
  <c r="AG47" i="15"/>
  <c r="AR46" i="15"/>
  <c r="AN46" i="15"/>
  <c r="AM46" i="15"/>
  <c r="AL46" i="15"/>
  <c r="AK46" i="15"/>
  <c r="AJ46" i="15"/>
  <c r="AI46" i="15"/>
  <c r="AH46" i="15"/>
  <c r="AG46" i="15"/>
  <c r="AR45" i="15"/>
  <c r="AN45" i="15"/>
  <c r="AM45" i="15"/>
  <c r="AO45" i="15" s="1"/>
  <c r="AL45" i="15"/>
  <c r="AK45" i="15"/>
  <c r="AJ45" i="15"/>
  <c r="AI45" i="15"/>
  <c r="AH45" i="15"/>
  <c r="AG45" i="15"/>
  <c r="AR44" i="15"/>
  <c r="AN44" i="15"/>
  <c r="AM44" i="15"/>
  <c r="AL44" i="15"/>
  <c r="AK44" i="15"/>
  <c r="AJ44" i="15"/>
  <c r="AI44" i="15"/>
  <c r="AH44" i="15"/>
  <c r="AG44" i="15"/>
  <c r="AR43" i="15"/>
  <c r="AN43" i="15"/>
  <c r="AM43" i="15"/>
  <c r="AO43" i="15" s="1"/>
  <c r="AL43" i="15"/>
  <c r="AK43" i="15"/>
  <c r="AJ43" i="15"/>
  <c r="AI43" i="15"/>
  <c r="AH43" i="15"/>
  <c r="AG43" i="15"/>
  <c r="AR42" i="15"/>
  <c r="AN42" i="15"/>
  <c r="AM42" i="15"/>
  <c r="AL42" i="15"/>
  <c r="AK42" i="15"/>
  <c r="AJ42" i="15"/>
  <c r="AI42" i="15"/>
  <c r="AH42" i="15"/>
  <c r="AG42" i="15"/>
  <c r="AR41" i="15"/>
  <c r="AN41" i="15"/>
  <c r="AM41" i="15"/>
  <c r="AO41" i="15" s="1"/>
  <c r="AL41" i="15"/>
  <c r="AK41" i="15"/>
  <c r="AJ41" i="15"/>
  <c r="AI41" i="15"/>
  <c r="AH41" i="15"/>
  <c r="AG41" i="15"/>
  <c r="AR40" i="15"/>
  <c r="AN40" i="15"/>
  <c r="AM40" i="15"/>
  <c r="AL40" i="15"/>
  <c r="AK40" i="15"/>
  <c r="AJ40" i="15"/>
  <c r="AI40" i="15"/>
  <c r="AH40" i="15"/>
  <c r="AG40" i="15"/>
  <c r="AR39" i="15"/>
  <c r="AN39" i="15"/>
  <c r="AM39" i="15"/>
  <c r="AO39" i="15" s="1"/>
  <c r="AL39" i="15"/>
  <c r="AK39" i="15"/>
  <c r="AJ39" i="15"/>
  <c r="AI39" i="15"/>
  <c r="AH39" i="15"/>
  <c r="AG39" i="15"/>
  <c r="AR38" i="15"/>
  <c r="AN38" i="15"/>
  <c r="AM38" i="15"/>
  <c r="AL38" i="15"/>
  <c r="AK38" i="15"/>
  <c r="AJ38" i="15"/>
  <c r="AI38" i="15"/>
  <c r="AH38" i="15"/>
  <c r="AG38" i="15"/>
  <c r="AR37" i="15"/>
  <c r="AN37" i="15"/>
  <c r="AM37" i="15"/>
  <c r="AL37" i="15"/>
  <c r="AK37" i="15"/>
  <c r="AJ37" i="15"/>
  <c r="AI37" i="15"/>
  <c r="AH37" i="15"/>
  <c r="AG37" i="15"/>
  <c r="AR36" i="15"/>
  <c r="AN36" i="15"/>
  <c r="AM36" i="15"/>
  <c r="AL36" i="15"/>
  <c r="AK36" i="15"/>
  <c r="AJ36" i="15"/>
  <c r="AI36" i="15"/>
  <c r="AH36" i="15"/>
  <c r="AG36" i="15"/>
  <c r="AR35" i="15"/>
  <c r="AN35" i="15"/>
  <c r="AM35" i="15"/>
  <c r="AL35" i="15"/>
  <c r="AK35" i="15"/>
  <c r="AJ35" i="15"/>
  <c r="AI35" i="15"/>
  <c r="AH35" i="15"/>
  <c r="AG35" i="15"/>
  <c r="AR34" i="15"/>
  <c r="AN34" i="15"/>
  <c r="AM34" i="15"/>
  <c r="AL34" i="15"/>
  <c r="AK34" i="15"/>
  <c r="AJ34" i="15"/>
  <c r="AI34" i="15"/>
  <c r="AH34" i="15"/>
  <c r="AG34" i="15"/>
  <c r="AR33" i="15"/>
  <c r="AN33" i="15"/>
  <c r="AM33" i="15"/>
  <c r="AL33" i="15"/>
  <c r="AK33" i="15"/>
  <c r="AJ33" i="15"/>
  <c r="AI33" i="15"/>
  <c r="AH33" i="15"/>
  <c r="AG33" i="15"/>
  <c r="AR32" i="15"/>
  <c r="AN32" i="15"/>
  <c r="AM32" i="15"/>
  <c r="AL32" i="15"/>
  <c r="AK32" i="15"/>
  <c r="AJ32" i="15"/>
  <c r="AI32" i="15"/>
  <c r="AH32" i="15"/>
  <c r="AG32" i="15"/>
  <c r="AR31" i="15"/>
  <c r="AN31" i="15"/>
  <c r="AM31" i="15"/>
  <c r="AL31" i="15"/>
  <c r="AK31" i="15"/>
  <c r="AJ31" i="15"/>
  <c r="AI31" i="15"/>
  <c r="AH31" i="15"/>
  <c r="AG31" i="15"/>
  <c r="AR30" i="15"/>
  <c r="AN30" i="15"/>
  <c r="AM30" i="15"/>
  <c r="AL30" i="15"/>
  <c r="AK30" i="15"/>
  <c r="AJ30" i="15"/>
  <c r="AI30" i="15"/>
  <c r="AH30" i="15"/>
  <c r="AG30" i="15"/>
  <c r="AR29" i="15"/>
  <c r="AN29" i="15"/>
  <c r="AM29" i="15"/>
  <c r="AL29" i="15"/>
  <c r="AK29" i="15"/>
  <c r="AJ29" i="15"/>
  <c r="AI29" i="15"/>
  <c r="AH29" i="15"/>
  <c r="AG29" i="15"/>
  <c r="AR28" i="15"/>
  <c r="AN28" i="15"/>
  <c r="AM28" i="15"/>
  <c r="AL28" i="15"/>
  <c r="AK28" i="15"/>
  <c r="AJ28" i="15"/>
  <c r="AI28" i="15"/>
  <c r="AH28" i="15"/>
  <c r="AG28" i="15"/>
  <c r="AR27" i="15"/>
  <c r="AN27" i="15"/>
  <c r="AM27" i="15"/>
  <c r="AL27" i="15"/>
  <c r="AK27" i="15"/>
  <c r="AJ27" i="15"/>
  <c r="AI27" i="15"/>
  <c r="AH27" i="15"/>
  <c r="AG27" i="15"/>
  <c r="AR26" i="15"/>
  <c r="AN26" i="15"/>
  <c r="AM26" i="15"/>
  <c r="AL26" i="15"/>
  <c r="AK26" i="15"/>
  <c r="AJ26" i="15"/>
  <c r="AI26" i="15"/>
  <c r="AH26" i="15"/>
  <c r="AG26" i="15"/>
  <c r="AR25" i="15"/>
  <c r="AN25" i="15"/>
  <c r="AM25" i="15"/>
  <c r="AL25" i="15"/>
  <c r="AK25" i="15"/>
  <c r="AJ25" i="15"/>
  <c r="AI25" i="15"/>
  <c r="AH25" i="15"/>
  <c r="AG25" i="15"/>
  <c r="AR24" i="15"/>
  <c r="AN24" i="15"/>
  <c r="AM24" i="15"/>
  <c r="AL24" i="15"/>
  <c r="AK24" i="15"/>
  <c r="AJ24" i="15"/>
  <c r="AI24" i="15"/>
  <c r="AH24" i="15"/>
  <c r="AG24" i="15"/>
  <c r="AR23" i="15"/>
  <c r="AN23" i="15"/>
  <c r="AM23" i="15"/>
  <c r="AL23" i="15"/>
  <c r="AK23" i="15"/>
  <c r="AJ23" i="15"/>
  <c r="AI23" i="15"/>
  <c r="AH23" i="15"/>
  <c r="AG23" i="15"/>
  <c r="AR22" i="15"/>
  <c r="AN22" i="15"/>
  <c r="AM22" i="15"/>
  <c r="AL22" i="15"/>
  <c r="AK22" i="15"/>
  <c r="AJ22" i="15"/>
  <c r="AI22" i="15"/>
  <c r="AH22" i="15"/>
  <c r="AG22" i="15"/>
  <c r="AR21" i="15"/>
  <c r="AN21" i="15"/>
  <c r="AM21" i="15"/>
  <c r="AL21" i="15"/>
  <c r="AK21" i="15"/>
  <c r="AJ21" i="15"/>
  <c r="AI21" i="15"/>
  <c r="AH21" i="15"/>
  <c r="AG21" i="15"/>
  <c r="AR20" i="15"/>
  <c r="AN20" i="15"/>
  <c r="AM20" i="15"/>
  <c r="AL20" i="15"/>
  <c r="AK20" i="15"/>
  <c r="AJ20" i="15"/>
  <c r="AI20" i="15"/>
  <c r="AH20" i="15"/>
  <c r="AG20" i="15"/>
  <c r="AR19" i="15"/>
  <c r="AN19" i="15"/>
  <c r="AM19" i="15"/>
  <c r="AL19" i="15"/>
  <c r="AK19" i="15"/>
  <c r="AJ19" i="15"/>
  <c r="AI19" i="15"/>
  <c r="AH19" i="15"/>
  <c r="AG19" i="15"/>
  <c r="AR18" i="15"/>
  <c r="AN18" i="15"/>
  <c r="AM18" i="15"/>
  <c r="AL18" i="15"/>
  <c r="AK18" i="15"/>
  <c r="AJ18" i="15"/>
  <c r="AI18" i="15"/>
  <c r="AH18" i="15"/>
  <c r="AG18" i="15"/>
  <c r="AR17" i="15"/>
  <c r="AN17" i="15"/>
  <c r="AM17" i="15"/>
  <c r="AL17" i="15"/>
  <c r="AK17" i="15"/>
  <c r="AJ17" i="15"/>
  <c r="AI17" i="15"/>
  <c r="AH17" i="15"/>
  <c r="AG17" i="15"/>
  <c r="AR16" i="15"/>
  <c r="AN16" i="15"/>
  <c r="AM16" i="15"/>
  <c r="AL16" i="15"/>
  <c r="AK16" i="15"/>
  <c r="AJ16" i="15"/>
  <c r="AI16" i="15"/>
  <c r="AH16" i="15"/>
  <c r="AG16" i="15"/>
  <c r="AR15" i="15"/>
  <c r="AN15" i="15"/>
  <c r="AM15" i="15"/>
  <c r="AL15" i="15"/>
  <c r="AK15" i="15"/>
  <c r="AJ15" i="15"/>
  <c r="AI15" i="15"/>
  <c r="AH15" i="15"/>
  <c r="AG15" i="15"/>
  <c r="AR14" i="15"/>
  <c r="AN14" i="15"/>
  <c r="AM14" i="15"/>
  <c r="AL14" i="15"/>
  <c r="AK14" i="15"/>
  <c r="AJ14" i="15"/>
  <c r="AI14" i="15"/>
  <c r="AH14" i="15"/>
  <c r="AG14" i="15"/>
  <c r="AR13" i="15"/>
  <c r="AN13" i="15"/>
  <c r="AM13" i="15"/>
  <c r="AL13" i="15"/>
  <c r="AK13" i="15"/>
  <c r="AJ13" i="15"/>
  <c r="AI13" i="15"/>
  <c r="AH13" i="15"/>
  <c r="AG13" i="15"/>
  <c r="AR12" i="15"/>
  <c r="AN12" i="15"/>
  <c r="AM12" i="15"/>
  <c r="AL12" i="15"/>
  <c r="AK12" i="15"/>
  <c r="AJ12" i="15"/>
  <c r="AI12" i="15"/>
  <c r="AH12" i="15"/>
  <c r="AG12" i="15"/>
  <c r="AR11" i="15"/>
  <c r="AN11" i="15"/>
  <c r="AM11" i="15"/>
  <c r="AL11" i="15"/>
  <c r="AK11" i="15"/>
  <c r="AJ11" i="15"/>
  <c r="AI11" i="15"/>
  <c r="AH11" i="15"/>
  <c r="AG11" i="15"/>
  <c r="AR10" i="15"/>
  <c r="AN10" i="15"/>
  <c r="AM10" i="15"/>
  <c r="AL10" i="15"/>
  <c r="AK10" i="15"/>
  <c r="AJ10" i="15"/>
  <c r="AI10" i="15"/>
  <c r="AH10" i="15"/>
  <c r="AG10" i="15"/>
  <c r="AN9" i="15"/>
  <c r="AM9" i="15"/>
  <c r="AL9" i="15"/>
  <c r="AK9" i="15"/>
  <c r="AK8" i="15" s="1"/>
  <c r="AJ9" i="15"/>
  <c r="AJ8" i="15" s="1"/>
  <c r="AI9" i="15"/>
  <c r="AI8" i="15" s="1"/>
  <c r="AH9" i="15"/>
  <c r="AH8" i="15" s="1"/>
  <c r="AG9" i="15"/>
  <c r="AG8" i="15" s="1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K8" i="15"/>
  <c r="J8" i="15"/>
  <c r="I8" i="15"/>
  <c r="H8" i="15"/>
  <c r="G8" i="15"/>
  <c r="F8" i="15"/>
  <c r="E8" i="15"/>
  <c r="AW7" i="14"/>
  <c r="AX7" i="14"/>
  <c r="AL7" i="14"/>
  <c r="N7" i="14"/>
  <c r="M7" i="14"/>
  <c r="L7" i="14"/>
  <c r="K7" i="14"/>
  <c r="I7" i="14"/>
  <c r="H7" i="14"/>
  <c r="G7" i="14"/>
  <c r="F7" i="14"/>
  <c r="E7" i="14"/>
  <c r="AY8" i="13"/>
  <c r="AX8" i="13"/>
  <c r="AW8" i="13"/>
  <c r="AV7" i="13"/>
  <c r="AU8" i="13"/>
  <c r="AT8" i="13"/>
  <c r="AS8" i="13"/>
  <c r="AR8" i="13"/>
  <c r="AR7" i="13" s="1"/>
  <c r="AS7" i="13"/>
  <c r="AG7" i="13"/>
  <c r="O7" i="13"/>
  <c r="N7" i="13"/>
  <c r="M7" i="13"/>
  <c r="L7" i="13"/>
  <c r="K7" i="13"/>
  <c r="I7" i="13"/>
  <c r="H7" i="13"/>
  <c r="G7" i="13"/>
  <c r="F7" i="13"/>
  <c r="E7" i="13"/>
  <c r="BG8" i="12"/>
  <c r="BF8" i="12"/>
  <c r="BE8" i="12"/>
  <c r="BD7" i="12"/>
  <c r="BC8" i="12"/>
  <c r="BB8" i="12"/>
  <c r="BA8" i="12"/>
  <c r="BA7" i="12" s="1"/>
  <c r="AZ8" i="12"/>
  <c r="AZ7" i="12" s="1"/>
  <c r="AK7" i="12"/>
  <c r="N7" i="12"/>
  <c r="M7" i="12"/>
  <c r="L7" i="12"/>
  <c r="K7" i="12"/>
  <c r="I7" i="12"/>
  <c r="H7" i="12"/>
  <c r="G7" i="12"/>
  <c r="F7" i="12"/>
  <c r="E7" i="12"/>
  <c r="AK31" i="11"/>
  <c r="AJ31" i="11"/>
  <c r="AI31" i="11"/>
  <c r="AH31" i="11"/>
  <c r="AG31" i="11"/>
  <c r="AF31" i="11"/>
  <c r="AE31" i="11"/>
  <c r="AD31" i="11"/>
  <c r="AK30" i="11"/>
  <c r="AJ30" i="11"/>
  <c r="AI30" i="11"/>
  <c r="AH30" i="11"/>
  <c r="AG30" i="11"/>
  <c r="AF30" i="11"/>
  <c r="AE30" i="11"/>
  <c r="AD30" i="11"/>
  <c r="AK29" i="11"/>
  <c r="AJ29" i="11"/>
  <c r="AI29" i="11"/>
  <c r="AH29" i="11"/>
  <c r="AG29" i="11"/>
  <c r="AF29" i="11"/>
  <c r="AE29" i="11"/>
  <c r="AD29" i="11"/>
  <c r="AK28" i="11"/>
  <c r="AJ28" i="11"/>
  <c r="AI28" i="11"/>
  <c r="AH28" i="11"/>
  <c r="AG28" i="11"/>
  <c r="AF28" i="11"/>
  <c r="AE28" i="11"/>
  <c r="AD28" i="11"/>
  <c r="AK27" i="11"/>
  <c r="AJ27" i="11"/>
  <c r="AI27" i="11"/>
  <c r="AH27" i="11"/>
  <c r="AG27" i="11"/>
  <c r="AF27" i="11"/>
  <c r="AE27" i="11"/>
  <c r="AD27" i="11"/>
  <c r="AK26" i="11"/>
  <c r="AJ26" i="11"/>
  <c r="AI26" i="11"/>
  <c r="AH26" i="11"/>
  <c r="AG26" i="11"/>
  <c r="AF26" i="11"/>
  <c r="AE26" i="11"/>
  <c r="AD26" i="11"/>
  <c r="AK25" i="11"/>
  <c r="AJ25" i="11"/>
  <c r="AI25" i="11"/>
  <c r="AH25" i="11"/>
  <c r="AG25" i="11"/>
  <c r="AF25" i="11"/>
  <c r="AE25" i="11"/>
  <c r="AD25" i="11"/>
  <c r="AK24" i="11"/>
  <c r="AJ24" i="11"/>
  <c r="AI24" i="11"/>
  <c r="AH24" i="11"/>
  <c r="AG24" i="11"/>
  <c r="AF24" i="11"/>
  <c r="AE24" i="11"/>
  <c r="AD24" i="11"/>
  <c r="AK23" i="11"/>
  <c r="AJ23" i="11"/>
  <c r="AI23" i="11"/>
  <c r="AH23" i="11"/>
  <c r="AG23" i="11"/>
  <c r="AF23" i="11"/>
  <c r="AE23" i="11"/>
  <c r="AD23" i="11"/>
  <c r="AK22" i="11"/>
  <c r="AJ22" i="11"/>
  <c r="AI22" i="11"/>
  <c r="AH22" i="11"/>
  <c r="AG22" i="11"/>
  <c r="AF22" i="11"/>
  <c r="AE22" i="11"/>
  <c r="AD22" i="11"/>
  <c r="AK21" i="11"/>
  <c r="AJ21" i="11"/>
  <c r="AI21" i="11"/>
  <c r="AH21" i="11"/>
  <c r="AG21" i="11"/>
  <c r="AF21" i="11"/>
  <c r="AE21" i="11"/>
  <c r="AD21" i="11"/>
  <c r="AK20" i="11"/>
  <c r="AJ20" i="11"/>
  <c r="AI20" i="11"/>
  <c r="AH20" i="11"/>
  <c r="AG20" i="11"/>
  <c r="AF20" i="11"/>
  <c r="AE20" i="11"/>
  <c r="AD20" i="11"/>
  <c r="AK19" i="11"/>
  <c r="AJ19" i="11"/>
  <c r="AI19" i="11"/>
  <c r="AH19" i="11"/>
  <c r="AG19" i="11"/>
  <c r="AF19" i="11"/>
  <c r="AE19" i="11"/>
  <c r="AD19" i="11"/>
  <c r="AK18" i="11"/>
  <c r="AJ18" i="11"/>
  <c r="AI18" i="11"/>
  <c r="AH18" i="11"/>
  <c r="AG18" i="11"/>
  <c r="AF18" i="11"/>
  <c r="AE18" i="11"/>
  <c r="AD18" i="11"/>
  <c r="AK17" i="11"/>
  <c r="AJ17" i="11"/>
  <c r="AI17" i="11"/>
  <c r="AH17" i="11"/>
  <c r="AG17" i="11"/>
  <c r="AF17" i="11"/>
  <c r="AE17" i="11"/>
  <c r="AD17" i="11"/>
  <c r="AK16" i="11"/>
  <c r="AJ16" i="11"/>
  <c r="AI16" i="11"/>
  <c r="AH16" i="11"/>
  <c r="AG16" i="11"/>
  <c r="AF16" i="11"/>
  <c r="AE16" i="11"/>
  <c r="AD16" i="11"/>
  <c r="AK15" i="11"/>
  <c r="AJ15" i="11"/>
  <c r="AI15" i="11"/>
  <c r="AH15" i="11"/>
  <c r="AG15" i="11"/>
  <c r="AF15" i="11"/>
  <c r="AE15" i="11"/>
  <c r="AD15" i="11"/>
  <c r="AK14" i="11"/>
  <c r="AJ14" i="11"/>
  <c r="AI14" i="11"/>
  <c r="AH14" i="11"/>
  <c r="AG14" i="11"/>
  <c r="AF14" i="11"/>
  <c r="AE14" i="11"/>
  <c r="AD14" i="11"/>
  <c r="AK13" i="11"/>
  <c r="AJ13" i="11"/>
  <c r="AI13" i="11"/>
  <c r="AH13" i="11"/>
  <c r="AG13" i="11"/>
  <c r="AF13" i="11"/>
  <c r="AE13" i="11"/>
  <c r="AD13" i="11"/>
  <c r="AK12" i="11"/>
  <c r="AJ12" i="11"/>
  <c r="AI12" i="11"/>
  <c r="AH12" i="11"/>
  <c r="AG12" i="11"/>
  <c r="AF12" i="11"/>
  <c r="AE12" i="11"/>
  <c r="AD12" i="11"/>
  <c r="AK11" i="11"/>
  <c r="AJ11" i="11"/>
  <c r="AI11" i="11"/>
  <c r="AH11" i="11"/>
  <c r="AG11" i="11"/>
  <c r="AF11" i="11"/>
  <c r="AE11" i="11"/>
  <c r="AD11" i="11"/>
  <c r="AK10" i="11"/>
  <c r="AJ10" i="11"/>
  <c r="AI10" i="11"/>
  <c r="AH10" i="11"/>
  <c r="AG10" i="11"/>
  <c r="AF10" i="11"/>
  <c r="AE10" i="11"/>
  <c r="AD10" i="11"/>
  <c r="AK9" i="11"/>
  <c r="AJ9" i="11"/>
  <c r="AI9" i="11"/>
  <c r="AH9" i="11"/>
  <c r="AG9" i="11"/>
  <c r="AF9" i="11"/>
  <c r="AE9" i="11"/>
  <c r="AD9" i="11"/>
  <c r="AK8" i="11"/>
  <c r="AJ8" i="11"/>
  <c r="AI8" i="11"/>
  <c r="AH8" i="11"/>
  <c r="AH7" i="11" s="1"/>
  <c r="AG8" i="11"/>
  <c r="AF8" i="11"/>
  <c r="AE8" i="11"/>
  <c r="AD8" i="11"/>
  <c r="AD7" i="11" s="1"/>
  <c r="AE7" i="11"/>
  <c r="AC7" i="11"/>
  <c r="M7" i="11"/>
  <c r="L7" i="11"/>
  <c r="K7" i="11"/>
  <c r="J7" i="11"/>
  <c r="I7" i="11"/>
  <c r="H7" i="11"/>
  <c r="G7" i="11"/>
  <c r="F7" i="11"/>
  <c r="E7" i="11"/>
  <c r="BM38" i="10"/>
  <c r="BN38" i="10"/>
  <c r="BO38" i="10"/>
  <c r="BP38" i="10"/>
  <c r="BQ38" i="10"/>
  <c r="BR38" i="10"/>
  <c r="BS38" i="10"/>
  <c r="BT38" i="10"/>
  <c r="BU38" i="10"/>
  <c r="BV38" i="10"/>
  <c r="AO9" i="15" l="1"/>
  <c r="AY9" i="15" s="1"/>
  <c r="AO11" i="15"/>
  <c r="AO13" i="15"/>
  <c r="AO15" i="15"/>
  <c r="AO17" i="15"/>
  <c r="AO19" i="15"/>
  <c r="AO21" i="15"/>
  <c r="AO23" i="15"/>
  <c r="AO25" i="15"/>
  <c r="AO27" i="15"/>
  <c r="AO29" i="15"/>
  <c r="AO31" i="15"/>
  <c r="AO33" i="15"/>
  <c r="AO35" i="15"/>
  <c r="AO37" i="15"/>
  <c r="BA7" i="14"/>
  <c r="AL25" i="11"/>
  <c r="AL29" i="11"/>
  <c r="AZ8" i="13"/>
  <c r="BH8" i="12"/>
  <c r="BW38" i="10"/>
  <c r="BX38" i="10" s="1"/>
  <c r="AP15" i="15"/>
  <c r="AP17" i="15"/>
  <c r="AP19" i="15"/>
  <c r="AP21" i="15"/>
  <c r="AP23" i="15"/>
  <c r="AP25" i="15"/>
  <c r="AP27" i="15"/>
  <c r="AP29" i="15"/>
  <c r="AP31" i="15"/>
  <c r="AP33" i="15"/>
  <c r="AP35" i="15"/>
  <c r="AP37" i="15"/>
  <c r="AP39" i="15"/>
  <c r="AP41" i="15"/>
  <c r="AP43" i="15"/>
  <c r="AP45" i="15"/>
  <c r="AP47" i="15"/>
  <c r="AP49" i="15"/>
  <c r="AP51" i="15"/>
  <c r="AP53" i="15"/>
  <c r="AO16" i="15"/>
  <c r="AP16" i="15" s="1"/>
  <c r="AO18" i="15"/>
  <c r="AP18" i="15" s="1"/>
  <c r="AO20" i="15"/>
  <c r="AP20" i="15" s="1"/>
  <c r="AO22" i="15"/>
  <c r="AP22" i="15" s="1"/>
  <c r="AO24" i="15"/>
  <c r="AP24" i="15" s="1"/>
  <c r="AO26" i="15"/>
  <c r="AP26" i="15" s="1"/>
  <c r="AO28" i="15"/>
  <c r="AP28" i="15" s="1"/>
  <c r="AO30" i="15"/>
  <c r="AP30" i="15" s="1"/>
  <c r="AO32" i="15"/>
  <c r="AP32" i="15" s="1"/>
  <c r="AO34" i="15"/>
  <c r="AP34" i="15" s="1"/>
  <c r="AO36" i="15"/>
  <c r="AP36" i="15" s="1"/>
  <c r="AO38" i="15"/>
  <c r="AP38" i="15" s="1"/>
  <c r="AO40" i="15"/>
  <c r="AP40" i="15" s="1"/>
  <c r="AO42" i="15"/>
  <c r="AP42" i="15" s="1"/>
  <c r="AO44" i="15"/>
  <c r="AP44" i="15" s="1"/>
  <c r="AO46" i="15"/>
  <c r="AP46" i="15" s="1"/>
  <c r="AO48" i="15"/>
  <c r="AP48" i="15" s="1"/>
  <c r="AO50" i="15"/>
  <c r="AP50" i="15" s="1"/>
  <c r="AO52" i="15"/>
  <c r="AP52" i="15" s="1"/>
  <c r="AP9" i="15"/>
  <c r="AO10" i="15"/>
  <c r="AP10" i="15" s="1"/>
  <c r="AP11" i="15"/>
  <c r="AO12" i="15"/>
  <c r="AP12" i="15" s="1"/>
  <c r="AP13" i="15"/>
  <c r="AO14" i="15"/>
  <c r="AP14" i="15" s="1"/>
  <c r="AL26" i="11"/>
  <c r="AL27" i="11"/>
  <c r="AL28" i="11"/>
  <c r="AM25" i="11"/>
  <c r="AM26" i="11"/>
  <c r="AM27" i="11"/>
  <c r="AM28" i="11"/>
  <c r="AM29" i="11"/>
  <c r="AL30" i="11"/>
  <c r="AM30" i="11" s="1"/>
  <c r="AL31" i="11"/>
  <c r="AM31" i="11" s="1"/>
  <c r="BA8" i="13"/>
  <c r="BI8" i="12"/>
  <c r="AL8" i="11"/>
  <c r="AM8" i="11" s="1"/>
  <c r="AL9" i="11"/>
  <c r="AM9" i="11" s="1"/>
  <c r="AL10" i="11"/>
  <c r="AM10" i="11" s="1"/>
  <c r="AL11" i="11"/>
  <c r="AM11" i="11" s="1"/>
  <c r="AL12" i="11"/>
  <c r="AM12" i="11" s="1"/>
  <c r="AL13" i="11"/>
  <c r="AM13" i="11" s="1"/>
  <c r="AL14" i="11"/>
  <c r="AM14" i="11" s="1"/>
  <c r="AL15" i="11"/>
  <c r="AM15" i="11" s="1"/>
  <c r="AL16" i="11"/>
  <c r="AM16" i="11" s="1"/>
  <c r="AL17" i="11"/>
  <c r="AM17" i="11" s="1"/>
  <c r="AL18" i="11"/>
  <c r="AM18" i="11" s="1"/>
  <c r="AL19" i="11"/>
  <c r="AM19" i="11" s="1"/>
  <c r="AL20" i="11"/>
  <c r="AM20" i="11" s="1"/>
  <c r="AL21" i="11"/>
  <c r="AM21" i="11" s="1"/>
  <c r="AL22" i="11"/>
  <c r="AM22" i="11" s="1"/>
  <c r="AL23" i="11"/>
  <c r="AM23" i="11" s="1"/>
  <c r="AL24" i="11"/>
  <c r="AM24" i="11" s="1"/>
  <c r="BO11" i="5"/>
  <c r="BN11" i="5"/>
  <c r="CA31" i="5"/>
  <c r="CA32" i="5"/>
  <c r="CA33" i="5"/>
  <c r="CA35" i="5"/>
  <c r="CA36" i="5"/>
  <c r="BN17" i="5"/>
  <c r="BO17" i="5"/>
  <c r="BP17" i="5"/>
  <c r="BQ17" i="5"/>
  <c r="BR17" i="5"/>
  <c r="BS17" i="5"/>
  <c r="BT17" i="5"/>
  <c r="BU17" i="5"/>
  <c r="BV17" i="5"/>
  <c r="BW17" i="5"/>
  <c r="BN18" i="5"/>
  <c r="BO18" i="5"/>
  <c r="BP18" i="5"/>
  <c r="BQ18" i="5"/>
  <c r="BR18" i="5"/>
  <c r="BS18" i="5"/>
  <c r="BT18" i="5"/>
  <c r="BU18" i="5"/>
  <c r="BV18" i="5"/>
  <c r="BW18" i="5"/>
  <c r="BN23" i="5"/>
  <c r="BO23" i="5"/>
  <c r="BP23" i="5"/>
  <c r="BQ23" i="5"/>
  <c r="BR23" i="5"/>
  <c r="BS23" i="5"/>
  <c r="BT23" i="5"/>
  <c r="BU23" i="5"/>
  <c r="BV23" i="5"/>
  <c r="BW23" i="5"/>
  <c r="BN24" i="5"/>
  <c r="BO24" i="5"/>
  <c r="BP24" i="5"/>
  <c r="BQ24" i="5"/>
  <c r="BR24" i="5"/>
  <c r="BS24" i="5"/>
  <c r="BT24" i="5"/>
  <c r="BU24" i="5"/>
  <c r="BV24" i="5"/>
  <c r="BW24" i="5"/>
  <c r="BN25" i="5"/>
  <c r="BO25" i="5"/>
  <c r="BP25" i="5"/>
  <c r="BQ25" i="5"/>
  <c r="BR25" i="5"/>
  <c r="BS25" i="5"/>
  <c r="BT25" i="5"/>
  <c r="BU25" i="5"/>
  <c r="BV25" i="5"/>
  <c r="BW25" i="5"/>
  <c r="BN26" i="5"/>
  <c r="BO26" i="5"/>
  <c r="BP26" i="5"/>
  <c r="BQ26" i="5"/>
  <c r="BR26" i="5"/>
  <c r="BS26" i="5"/>
  <c r="BT26" i="5"/>
  <c r="BU26" i="5"/>
  <c r="BV26" i="5"/>
  <c r="BW26" i="5"/>
  <c r="BN32" i="5"/>
  <c r="BO32" i="5"/>
  <c r="BP32" i="5"/>
  <c r="BQ32" i="5"/>
  <c r="BR32" i="5"/>
  <c r="BS32" i="5"/>
  <c r="BT32" i="5"/>
  <c r="BU32" i="5"/>
  <c r="BV32" i="5"/>
  <c r="BW32" i="5"/>
  <c r="BN22" i="5"/>
  <c r="BO22" i="5"/>
  <c r="BP22" i="5"/>
  <c r="BQ22" i="5"/>
  <c r="BR22" i="5"/>
  <c r="BS22" i="5"/>
  <c r="BT22" i="5"/>
  <c r="BU22" i="5"/>
  <c r="BV22" i="5"/>
  <c r="BW22" i="5"/>
  <c r="CA15" i="5"/>
  <c r="BN27" i="5"/>
  <c r="BO27" i="5"/>
  <c r="BP27" i="5"/>
  <c r="BQ27" i="5"/>
  <c r="BR27" i="5"/>
  <c r="BS27" i="5"/>
  <c r="BT27" i="5"/>
  <c r="BU27" i="5"/>
  <c r="BV27" i="5"/>
  <c r="BW27" i="5"/>
  <c r="CA16" i="5"/>
  <c r="BN28" i="5"/>
  <c r="BO28" i="5"/>
  <c r="BP28" i="5"/>
  <c r="BQ28" i="5"/>
  <c r="BR28" i="5"/>
  <c r="BS28" i="5"/>
  <c r="BT28" i="5"/>
  <c r="BU28" i="5"/>
  <c r="BV28" i="5"/>
  <c r="BW28" i="5"/>
  <c r="CA17" i="5"/>
  <c r="BN29" i="5"/>
  <c r="BO29" i="5"/>
  <c r="BP29" i="5"/>
  <c r="BQ29" i="5"/>
  <c r="BR29" i="5"/>
  <c r="BS29" i="5"/>
  <c r="BT29" i="5"/>
  <c r="BU29" i="5"/>
  <c r="BV29" i="5"/>
  <c r="BW29" i="5"/>
  <c r="CA18" i="5"/>
  <c r="BN30" i="5"/>
  <c r="BO30" i="5"/>
  <c r="BP30" i="5"/>
  <c r="BQ30" i="5"/>
  <c r="BR30" i="5"/>
  <c r="BS30" i="5"/>
  <c r="BT30" i="5"/>
  <c r="BU30" i="5"/>
  <c r="BV30" i="5"/>
  <c r="BW30" i="5"/>
  <c r="CA19" i="5"/>
  <c r="BN31" i="5"/>
  <c r="BO31" i="5"/>
  <c r="BP31" i="5"/>
  <c r="BQ31" i="5"/>
  <c r="BR31" i="5"/>
  <c r="BS31" i="5"/>
  <c r="BT31" i="5"/>
  <c r="BU31" i="5"/>
  <c r="BV31" i="5"/>
  <c r="BW31" i="5"/>
  <c r="CA20" i="5"/>
  <c r="CA21" i="5"/>
  <c r="BN34" i="5"/>
  <c r="BO34" i="5"/>
  <c r="BP34" i="5"/>
  <c r="BQ34" i="5"/>
  <c r="BR34" i="5"/>
  <c r="BS34" i="5"/>
  <c r="BT34" i="5"/>
  <c r="BU34" i="5"/>
  <c r="BV34" i="5"/>
  <c r="BW34" i="5"/>
  <c r="CA22" i="5"/>
  <c r="BN38" i="5"/>
  <c r="BO38" i="5"/>
  <c r="BP38" i="5"/>
  <c r="BQ38" i="5"/>
  <c r="BR38" i="5"/>
  <c r="BS38" i="5"/>
  <c r="BT38" i="5"/>
  <c r="BU38" i="5"/>
  <c r="BV38" i="5"/>
  <c r="BW38" i="5"/>
  <c r="CA23" i="5"/>
  <c r="CA24" i="5"/>
  <c r="CA25" i="5"/>
  <c r="BN41" i="5"/>
  <c r="BO41" i="5"/>
  <c r="BP41" i="5"/>
  <c r="BQ41" i="5"/>
  <c r="BR41" i="5"/>
  <c r="BS41" i="5"/>
  <c r="BT41" i="5"/>
  <c r="BU41" i="5"/>
  <c r="BV41" i="5"/>
  <c r="BW41" i="5"/>
  <c r="CA26" i="5"/>
  <c r="CA27" i="5"/>
  <c r="BN10" i="5"/>
  <c r="BO10" i="5"/>
  <c r="BP10" i="5"/>
  <c r="BQ10" i="5"/>
  <c r="BR10" i="5"/>
  <c r="BS10" i="5"/>
  <c r="BT10" i="5"/>
  <c r="BU10" i="5"/>
  <c r="BV10" i="5"/>
  <c r="BW10" i="5"/>
  <c r="CA28" i="5"/>
  <c r="BN14" i="5"/>
  <c r="BO14" i="5"/>
  <c r="BP14" i="5"/>
  <c r="BQ14" i="5"/>
  <c r="BR14" i="5"/>
  <c r="BS14" i="5"/>
  <c r="BT14" i="5"/>
  <c r="BU14" i="5"/>
  <c r="BV14" i="5"/>
  <c r="BW14" i="5"/>
  <c r="CA29" i="5"/>
  <c r="BN15" i="5"/>
  <c r="BO15" i="5"/>
  <c r="BP15" i="5"/>
  <c r="BQ15" i="5"/>
  <c r="BR15" i="5"/>
  <c r="BS15" i="5"/>
  <c r="BT15" i="5"/>
  <c r="BU15" i="5"/>
  <c r="BV15" i="5"/>
  <c r="BW15" i="5"/>
  <c r="CA30" i="5"/>
  <c r="BN16" i="5"/>
  <c r="BO16" i="5"/>
  <c r="BP16" i="5"/>
  <c r="BQ16" i="5"/>
  <c r="BR16" i="5"/>
  <c r="BS16" i="5"/>
  <c r="BT16" i="5"/>
  <c r="BU16" i="5"/>
  <c r="BV16" i="5"/>
  <c r="BW16" i="5"/>
  <c r="BZ82" i="10"/>
  <c r="BV82" i="10"/>
  <c r="BU82" i="10"/>
  <c r="BW82" i="10" s="1"/>
  <c r="BT82" i="10"/>
  <c r="BS82" i="10"/>
  <c r="BR82" i="10"/>
  <c r="BQ82" i="10"/>
  <c r="BP82" i="10"/>
  <c r="BO82" i="10"/>
  <c r="BN82" i="10"/>
  <c r="BM82" i="10"/>
  <c r="BZ81" i="10"/>
  <c r="BV81" i="10"/>
  <c r="BU81" i="10"/>
  <c r="BT81" i="10"/>
  <c r="BS81" i="10"/>
  <c r="BR81" i="10"/>
  <c r="BQ81" i="10"/>
  <c r="BP81" i="10"/>
  <c r="BO81" i="10"/>
  <c r="BN81" i="10"/>
  <c r="BM81" i="10"/>
  <c r="BZ80" i="10"/>
  <c r="BV80" i="10"/>
  <c r="BU80" i="10"/>
  <c r="BW80" i="10" s="1"/>
  <c r="BT80" i="10"/>
  <c r="BS80" i="10"/>
  <c r="BR80" i="10"/>
  <c r="BQ80" i="10"/>
  <c r="BP80" i="10"/>
  <c r="BO80" i="10"/>
  <c r="BN80" i="10"/>
  <c r="BM80" i="10"/>
  <c r="BZ79" i="10"/>
  <c r="BV79" i="10"/>
  <c r="BU79" i="10"/>
  <c r="BT79" i="10"/>
  <c r="BS79" i="10"/>
  <c r="BR79" i="10"/>
  <c r="BQ79" i="10"/>
  <c r="BP79" i="10"/>
  <c r="BO79" i="10"/>
  <c r="BN79" i="10"/>
  <c r="BM79" i="10"/>
  <c r="BZ78" i="10"/>
  <c r="BV78" i="10"/>
  <c r="BU78" i="10"/>
  <c r="BW78" i="10" s="1"/>
  <c r="BT78" i="10"/>
  <c r="BS78" i="10"/>
  <c r="BR78" i="10"/>
  <c r="BQ78" i="10"/>
  <c r="BP78" i="10"/>
  <c r="BO78" i="10"/>
  <c r="BN78" i="10"/>
  <c r="BM78" i="10"/>
  <c r="BZ77" i="10"/>
  <c r="BV77" i="10"/>
  <c r="BU77" i="10"/>
  <c r="BT77" i="10"/>
  <c r="BS77" i="10"/>
  <c r="BR77" i="10"/>
  <c r="BQ77" i="10"/>
  <c r="BP77" i="10"/>
  <c r="BO77" i="10"/>
  <c r="BN77" i="10"/>
  <c r="BM77" i="10"/>
  <c r="BZ76" i="10"/>
  <c r="BV76" i="10"/>
  <c r="BU76" i="10"/>
  <c r="BW76" i="10" s="1"/>
  <c r="BT76" i="10"/>
  <c r="BS76" i="10"/>
  <c r="BR76" i="10"/>
  <c r="BQ76" i="10"/>
  <c r="BP76" i="10"/>
  <c r="BO76" i="10"/>
  <c r="BN76" i="10"/>
  <c r="BM76" i="10"/>
  <c r="BZ75" i="10"/>
  <c r="BV75" i="10"/>
  <c r="BU75" i="10"/>
  <c r="BT75" i="10"/>
  <c r="BS75" i="10"/>
  <c r="BR75" i="10"/>
  <c r="BQ75" i="10"/>
  <c r="BP75" i="10"/>
  <c r="BO75" i="10"/>
  <c r="BN75" i="10"/>
  <c r="BM75" i="10"/>
  <c r="BZ74" i="10"/>
  <c r="BV74" i="10"/>
  <c r="BU74" i="10"/>
  <c r="BW74" i="10" s="1"/>
  <c r="BT74" i="10"/>
  <c r="BS74" i="10"/>
  <c r="BR74" i="10"/>
  <c r="BQ74" i="10"/>
  <c r="BP74" i="10"/>
  <c r="BO74" i="10"/>
  <c r="BN74" i="10"/>
  <c r="BM74" i="10"/>
  <c r="BZ73" i="10"/>
  <c r="BV73" i="10"/>
  <c r="BU73" i="10"/>
  <c r="BT73" i="10"/>
  <c r="BS73" i="10"/>
  <c r="BR73" i="10"/>
  <c r="BQ73" i="10"/>
  <c r="BP73" i="10"/>
  <c r="BO73" i="10"/>
  <c r="BN73" i="10"/>
  <c r="BM73" i="10"/>
  <c r="BZ72" i="10"/>
  <c r="BV72" i="10"/>
  <c r="BU72" i="10"/>
  <c r="BW72" i="10" s="1"/>
  <c r="BT72" i="10"/>
  <c r="BS72" i="10"/>
  <c r="BR72" i="10"/>
  <c r="BQ72" i="10"/>
  <c r="BP72" i="10"/>
  <c r="BO72" i="10"/>
  <c r="BN72" i="10"/>
  <c r="BM72" i="10"/>
  <c r="BZ71" i="10"/>
  <c r="BV71" i="10"/>
  <c r="BU71" i="10"/>
  <c r="BT71" i="10"/>
  <c r="BS71" i="10"/>
  <c r="BR71" i="10"/>
  <c r="BQ71" i="10"/>
  <c r="BP71" i="10"/>
  <c r="BO71" i="10"/>
  <c r="BN71" i="10"/>
  <c r="BM71" i="10"/>
  <c r="BZ70" i="10"/>
  <c r="BV70" i="10"/>
  <c r="BU70" i="10"/>
  <c r="BW70" i="10" s="1"/>
  <c r="BT70" i="10"/>
  <c r="BS70" i="10"/>
  <c r="BR70" i="10"/>
  <c r="BQ70" i="10"/>
  <c r="BP70" i="10"/>
  <c r="BO70" i="10"/>
  <c r="BN70" i="10"/>
  <c r="BM70" i="10"/>
  <c r="BZ69" i="10"/>
  <c r="BV69" i="10"/>
  <c r="BU69" i="10"/>
  <c r="BT69" i="10"/>
  <c r="BS69" i="10"/>
  <c r="BR69" i="10"/>
  <c r="BQ69" i="10"/>
  <c r="BP69" i="10"/>
  <c r="BO69" i="10"/>
  <c r="BN69" i="10"/>
  <c r="BM69" i="10"/>
  <c r="BZ68" i="10"/>
  <c r="BV68" i="10"/>
  <c r="BU68" i="10"/>
  <c r="BW68" i="10" s="1"/>
  <c r="BT68" i="10"/>
  <c r="BS68" i="10"/>
  <c r="BR68" i="10"/>
  <c r="BQ68" i="10"/>
  <c r="BP68" i="10"/>
  <c r="BO68" i="10"/>
  <c r="BN68" i="10"/>
  <c r="BM68" i="10"/>
  <c r="BZ67" i="10"/>
  <c r="BV67" i="10"/>
  <c r="BU67" i="10"/>
  <c r="BT67" i="10"/>
  <c r="BS67" i="10"/>
  <c r="BR67" i="10"/>
  <c r="BQ67" i="10"/>
  <c r="BP67" i="10"/>
  <c r="BO67" i="10"/>
  <c r="BN67" i="10"/>
  <c r="BM67" i="10"/>
  <c r="BZ66" i="10"/>
  <c r="BV66" i="10"/>
  <c r="BU66" i="10"/>
  <c r="BW66" i="10" s="1"/>
  <c r="BT66" i="10"/>
  <c r="BS66" i="10"/>
  <c r="BR66" i="10"/>
  <c r="BQ66" i="10"/>
  <c r="BP66" i="10"/>
  <c r="BO66" i="10"/>
  <c r="BN66" i="10"/>
  <c r="BM66" i="10"/>
  <c r="BZ65" i="10"/>
  <c r="BV65" i="10"/>
  <c r="BU65" i="10"/>
  <c r="BT65" i="10"/>
  <c r="BS65" i="10"/>
  <c r="BR65" i="10"/>
  <c r="BQ65" i="10"/>
  <c r="BP65" i="10"/>
  <c r="BO65" i="10"/>
  <c r="BN65" i="10"/>
  <c r="BM65" i="10"/>
  <c r="BZ64" i="10"/>
  <c r="BV64" i="10"/>
  <c r="BU64" i="10"/>
  <c r="BW64" i="10" s="1"/>
  <c r="BT64" i="10"/>
  <c r="BS64" i="10"/>
  <c r="BR64" i="10"/>
  <c r="BQ64" i="10"/>
  <c r="BP64" i="10"/>
  <c r="BO64" i="10"/>
  <c r="BN64" i="10"/>
  <c r="BM64" i="10"/>
  <c r="BZ63" i="10"/>
  <c r="BV63" i="10"/>
  <c r="BU63" i="10"/>
  <c r="BT63" i="10"/>
  <c r="BS63" i="10"/>
  <c r="BR63" i="10"/>
  <c r="BQ63" i="10"/>
  <c r="BP63" i="10"/>
  <c r="BO63" i="10"/>
  <c r="BN63" i="10"/>
  <c r="BM63" i="10"/>
  <c r="BZ62" i="10"/>
  <c r="BV62" i="10"/>
  <c r="BU62" i="10"/>
  <c r="BT62" i="10"/>
  <c r="BS62" i="10"/>
  <c r="BR62" i="10"/>
  <c r="BQ62" i="10"/>
  <c r="BP62" i="10"/>
  <c r="BO62" i="10"/>
  <c r="BN62" i="10"/>
  <c r="BM62" i="10"/>
  <c r="BZ61" i="10"/>
  <c r="BV61" i="10"/>
  <c r="BU61" i="10"/>
  <c r="BT61" i="10"/>
  <c r="BS61" i="10"/>
  <c r="BR61" i="10"/>
  <c r="BQ61" i="10"/>
  <c r="BP61" i="10"/>
  <c r="BO61" i="10"/>
  <c r="BN61" i="10"/>
  <c r="BM61" i="10"/>
  <c r="BZ60" i="10"/>
  <c r="BV60" i="10"/>
  <c r="BU60" i="10"/>
  <c r="BT60" i="10"/>
  <c r="BS60" i="10"/>
  <c r="BR60" i="10"/>
  <c r="BQ60" i="10"/>
  <c r="BP60" i="10"/>
  <c r="BO60" i="10"/>
  <c r="BN60" i="10"/>
  <c r="BM60" i="10"/>
  <c r="BZ59" i="10"/>
  <c r="BV59" i="10"/>
  <c r="BU59" i="10"/>
  <c r="BT59" i="10"/>
  <c r="BS59" i="10"/>
  <c r="BR59" i="10"/>
  <c r="BQ59" i="10"/>
  <c r="BP59" i="10"/>
  <c r="BO59" i="10"/>
  <c r="BN59" i="10"/>
  <c r="BM59" i="10"/>
  <c r="BZ58" i="10"/>
  <c r="BV58" i="10"/>
  <c r="BU58" i="10"/>
  <c r="BT58" i="10"/>
  <c r="BS58" i="10"/>
  <c r="BR58" i="10"/>
  <c r="BQ58" i="10"/>
  <c r="BP58" i="10"/>
  <c r="BO58" i="10"/>
  <c r="BN58" i="10"/>
  <c r="BM58" i="10"/>
  <c r="BZ57" i="10"/>
  <c r="BV57" i="10"/>
  <c r="BU57" i="10"/>
  <c r="BT57" i="10"/>
  <c r="BS57" i="10"/>
  <c r="BR57" i="10"/>
  <c r="BQ57" i="10"/>
  <c r="BP57" i="10"/>
  <c r="BO57" i="10"/>
  <c r="BN57" i="10"/>
  <c r="BM57" i="10"/>
  <c r="BZ56" i="10"/>
  <c r="BV56" i="10"/>
  <c r="BU56" i="10"/>
  <c r="BT56" i="10"/>
  <c r="BS56" i="10"/>
  <c r="BR56" i="10"/>
  <c r="BQ56" i="10"/>
  <c r="BP56" i="10"/>
  <c r="BO56" i="10"/>
  <c r="BN56" i="10"/>
  <c r="BM56" i="10"/>
  <c r="BZ55" i="10"/>
  <c r="BV55" i="10"/>
  <c r="BU55" i="10"/>
  <c r="BT55" i="10"/>
  <c r="BS55" i="10"/>
  <c r="BR55" i="10"/>
  <c r="BQ55" i="10"/>
  <c r="BP55" i="10"/>
  <c r="BO55" i="10"/>
  <c r="BN55" i="10"/>
  <c r="BM55" i="10"/>
  <c r="BZ54" i="10"/>
  <c r="BV54" i="10"/>
  <c r="BU54" i="10"/>
  <c r="BT54" i="10"/>
  <c r="BS54" i="10"/>
  <c r="BR54" i="10"/>
  <c r="BQ54" i="10"/>
  <c r="BP54" i="10"/>
  <c r="BO54" i="10"/>
  <c r="BN54" i="10"/>
  <c r="BM54" i="10"/>
  <c r="BZ53" i="10"/>
  <c r="BV53" i="10"/>
  <c r="BU53" i="10"/>
  <c r="BT53" i="10"/>
  <c r="BS53" i="10"/>
  <c r="BR53" i="10"/>
  <c r="BQ53" i="10"/>
  <c r="BP53" i="10"/>
  <c r="BO53" i="10"/>
  <c r="BN53" i="10"/>
  <c r="BM53" i="10"/>
  <c r="BZ52" i="10"/>
  <c r="BV52" i="10"/>
  <c r="BU52" i="10"/>
  <c r="BW52" i="10" s="1"/>
  <c r="BT52" i="10"/>
  <c r="BS52" i="10"/>
  <c r="BR52" i="10"/>
  <c r="BQ52" i="10"/>
  <c r="BP52" i="10"/>
  <c r="BO52" i="10"/>
  <c r="BN52" i="10"/>
  <c r="BM52" i="10"/>
  <c r="BZ51" i="10"/>
  <c r="BV51" i="10"/>
  <c r="BU51" i="10"/>
  <c r="BT51" i="10"/>
  <c r="BS51" i="10"/>
  <c r="BR51" i="10"/>
  <c r="BQ51" i="10"/>
  <c r="BP51" i="10"/>
  <c r="BO51" i="10"/>
  <c r="BN51" i="10"/>
  <c r="BM51" i="10"/>
  <c r="BZ50" i="10"/>
  <c r="BV50" i="10"/>
  <c r="BU50" i="10"/>
  <c r="BT50" i="10"/>
  <c r="BS50" i="10"/>
  <c r="BR50" i="10"/>
  <c r="BQ50" i="10"/>
  <c r="BP50" i="10"/>
  <c r="BO50" i="10"/>
  <c r="BN50" i="10"/>
  <c r="BM50" i="10"/>
  <c r="BZ49" i="10"/>
  <c r="BV49" i="10"/>
  <c r="BU49" i="10"/>
  <c r="BT49" i="10"/>
  <c r="BS49" i="10"/>
  <c r="BR49" i="10"/>
  <c r="BQ49" i="10"/>
  <c r="BP49" i="10"/>
  <c r="BO49" i="10"/>
  <c r="BN49" i="10"/>
  <c r="BM49" i="10"/>
  <c r="BZ48" i="10"/>
  <c r="BV48" i="10"/>
  <c r="BU48" i="10"/>
  <c r="BW48" i="10" s="1"/>
  <c r="BT48" i="10"/>
  <c r="BS48" i="10"/>
  <c r="BR48" i="10"/>
  <c r="BQ48" i="10"/>
  <c r="BP48" i="10"/>
  <c r="BO48" i="10"/>
  <c r="BN48" i="10"/>
  <c r="BM48" i="10"/>
  <c r="BZ47" i="10"/>
  <c r="BV47" i="10"/>
  <c r="BU47" i="10"/>
  <c r="BT47" i="10"/>
  <c r="BS47" i="10"/>
  <c r="BR47" i="10"/>
  <c r="BQ47" i="10"/>
  <c r="BP47" i="10"/>
  <c r="BO47" i="10"/>
  <c r="BN47" i="10"/>
  <c r="BM47" i="10"/>
  <c r="BZ46" i="10"/>
  <c r="BV46" i="10"/>
  <c r="BU46" i="10"/>
  <c r="BT46" i="10"/>
  <c r="BS46" i="10"/>
  <c r="BR46" i="10"/>
  <c r="BQ46" i="10"/>
  <c r="BP46" i="10"/>
  <c r="BO46" i="10"/>
  <c r="BN46" i="10"/>
  <c r="BM46" i="10"/>
  <c r="BZ45" i="10"/>
  <c r="BV45" i="10"/>
  <c r="BU45" i="10"/>
  <c r="BT45" i="10"/>
  <c r="BS45" i="10"/>
  <c r="BR45" i="10"/>
  <c r="BQ45" i="10"/>
  <c r="BP45" i="10"/>
  <c r="BO45" i="10"/>
  <c r="BN45" i="10"/>
  <c r="BM45" i="10"/>
  <c r="BV44" i="10"/>
  <c r="BU44" i="10"/>
  <c r="BT44" i="10"/>
  <c r="BS44" i="10"/>
  <c r="BR44" i="10"/>
  <c r="BQ44" i="10"/>
  <c r="BP44" i="10"/>
  <c r="BO44" i="10"/>
  <c r="BN44" i="10"/>
  <c r="BM44" i="10"/>
  <c r="BZ43" i="10"/>
  <c r="BV43" i="10"/>
  <c r="BU43" i="10"/>
  <c r="BT43" i="10"/>
  <c r="BS43" i="10"/>
  <c r="BR43" i="10"/>
  <c r="BQ43" i="10"/>
  <c r="BP43" i="10"/>
  <c r="BO43" i="10"/>
  <c r="BN43" i="10"/>
  <c r="BM43" i="10"/>
  <c r="BZ42" i="10"/>
  <c r="BV42" i="10"/>
  <c r="BU42" i="10"/>
  <c r="BT42" i="10"/>
  <c r="BS42" i="10"/>
  <c r="BR42" i="10"/>
  <c r="BQ42" i="10"/>
  <c r="BP42" i="10"/>
  <c r="BO42" i="10"/>
  <c r="BN42" i="10"/>
  <c r="BM42" i="10"/>
  <c r="BZ41" i="10"/>
  <c r="BV41" i="10"/>
  <c r="BU41" i="10"/>
  <c r="BT41" i="10"/>
  <c r="BS41" i="10"/>
  <c r="BR41" i="10"/>
  <c r="BQ41" i="10"/>
  <c r="BP41" i="10"/>
  <c r="BO41" i="10"/>
  <c r="BN41" i="10"/>
  <c r="BM41" i="10"/>
  <c r="BZ40" i="10"/>
  <c r="BV40" i="10"/>
  <c r="BU40" i="10"/>
  <c r="BT40" i="10"/>
  <c r="BS40" i="10"/>
  <c r="BR40" i="10"/>
  <c r="BQ40" i="10"/>
  <c r="BP40" i="10"/>
  <c r="BO40" i="10"/>
  <c r="BN40" i="10"/>
  <c r="BM40" i="10"/>
  <c r="BZ39" i="10"/>
  <c r="BV39" i="10"/>
  <c r="BU39" i="10"/>
  <c r="BT39" i="10"/>
  <c r="BS39" i="10"/>
  <c r="BR39" i="10"/>
  <c r="BQ39" i="10"/>
  <c r="BP39" i="10"/>
  <c r="BO39" i="10"/>
  <c r="BN39" i="10"/>
  <c r="BM39" i="10"/>
  <c r="BZ38" i="10"/>
  <c r="BZ36" i="10"/>
  <c r="BV36" i="10"/>
  <c r="BU36" i="10"/>
  <c r="BT36" i="10"/>
  <c r="BS36" i="10"/>
  <c r="BR36" i="10"/>
  <c r="BQ36" i="10"/>
  <c r="BP36" i="10"/>
  <c r="BO36" i="10"/>
  <c r="BN36" i="10"/>
  <c r="BM36" i="10"/>
  <c r="BZ35" i="10"/>
  <c r="BV35" i="10"/>
  <c r="BU35" i="10"/>
  <c r="BT35" i="10"/>
  <c r="BS35" i="10"/>
  <c r="BR35" i="10"/>
  <c r="BQ35" i="10"/>
  <c r="BP35" i="10"/>
  <c r="BO35" i="10"/>
  <c r="BN35" i="10"/>
  <c r="BM35" i="10"/>
  <c r="BZ34" i="10"/>
  <c r="BV34" i="10"/>
  <c r="BU34" i="10"/>
  <c r="BT34" i="10"/>
  <c r="BS34" i="10"/>
  <c r="BR34" i="10"/>
  <c r="BQ34" i="10"/>
  <c r="BP34" i="10"/>
  <c r="BO34" i="10"/>
  <c r="BN34" i="10"/>
  <c r="BM34" i="10"/>
  <c r="BZ33" i="10"/>
  <c r="BV33" i="10"/>
  <c r="BU33" i="10"/>
  <c r="BT33" i="10"/>
  <c r="BS33" i="10"/>
  <c r="BR33" i="10"/>
  <c r="BQ33" i="10"/>
  <c r="BP33" i="10"/>
  <c r="BO33" i="10"/>
  <c r="BN33" i="10"/>
  <c r="BM33" i="10"/>
  <c r="BZ32" i="10"/>
  <c r="BV32" i="10"/>
  <c r="BU32" i="10"/>
  <c r="BT32" i="10"/>
  <c r="BS32" i="10"/>
  <c r="BR32" i="10"/>
  <c r="BQ32" i="10"/>
  <c r="BP32" i="10"/>
  <c r="BO32" i="10"/>
  <c r="BN32" i="10"/>
  <c r="BM32" i="10"/>
  <c r="BZ31" i="10"/>
  <c r="BV31" i="10"/>
  <c r="BU31" i="10"/>
  <c r="BT31" i="10"/>
  <c r="BS31" i="10"/>
  <c r="BR31" i="10"/>
  <c r="BQ31" i="10"/>
  <c r="BP31" i="10"/>
  <c r="BO31" i="10"/>
  <c r="BN31" i="10"/>
  <c r="BM31" i="10"/>
  <c r="BZ29" i="10"/>
  <c r="BV29" i="10"/>
  <c r="BU29" i="10"/>
  <c r="BT29" i="10"/>
  <c r="BS29" i="10"/>
  <c r="BR29" i="10"/>
  <c r="BQ29" i="10"/>
  <c r="BP29" i="10"/>
  <c r="BO29" i="10"/>
  <c r="BN29" i="10"/>
  <c r="BM29" i="10"/>
  <c r="BZ28" i="10"/>
  <c r="BV28" i="10"/>
  <c r="BU28" i="10"/>
  <c r="BT28" i="10"/>
  <c r="BS28" i="10"/>
  <c r="BR28" i="10"/>
  <c r="BQ28" i="10"/>
  <c r="BP28" i="10"/>
  <c r="BO28" i="10"/>
  <c r="BN28" i="10"/>
  <c r="BM28" i="10"/>
  <c r="BZ27" i="10"/>
  <c r="BV27" i="10"/>
  <c r="BU27" i="10"/>
  <c r="BT27" i="10"/>
  <c r="BS27" i="10"/>
  <c r="BR27" i="10"/>
  <c r="BQ27" i="10"/>
  <c r="BP27" i="10"/>
  <c r="BO27" i="10"/>
  <c r="BN27" i="10"/>
  <c r="BM27" i="10"/>
  <c r="BZ26" i="10"/>
  <c r="BV26" i="10"/>
  <c r="BU26" i="10"/>
  <c r="BT26" i="10"/>
  <c r="BS26" i="10"/>
  <c r="BR26" i="10"/>
  <c r="BQ26" i="10"/>
  <c r="BP26" i="10"/>
  <c r="BO26" i="10"/>
  <c r="BN26" i="10"/>
  <c r="BM26" i="10"/>
  <c r="BZ25" i="10"/>
  <c r="BV25" i="10"/>
  <c r="BU25" i="10"/>
  <c r="BT25" i="10"/>
  <c r="BS25" i="10"/>
  <c r="BR25" i="10"/>
  <c r="BQ25" i="10"/>
  <c r="BP25" i="10"/>
  <c r="BO25" i="10"/>
  <c r="BN25" i="10"/>
  <c r="BM25" i="10"/>
  <c r="BZ24" i="10"/>
  <c r="BV24" i="10"/>
  <c r="BU24" i="10"/>
  <c r="BT24" i="10"/>
  <c r="BS24" i="10"/>
  <c r="BR24" i="10"/>
  <c r="BQ24" i="10"/>
  <c r="BP24" i="10"/>
  <c r="BO24" i="10"/>
  <c r="BN24" i="10"/>
  <c r="BM24" i="10"/>
  <c r="BZ23" i="10"/>
  <c r="BV23" i="10"/>
  <c r="BU23" i="10"/>
  <c r="BT23" i="10"/>
  <c r="BS23" i="10"/>
  <c r="BR23" i="10"/>
  <c r="BQ23" i="10"/>
  <c r="BP23" i="10"/>
  <c r="BO23" i="10"/>
  <c r="BN23" i="10"/>
  <c r="BM23" i="10"/>
  <c r="BZ22" i="10"/>
  <c r="BV22" i="10"/>
  <c r="BU22" i="10"/>
  <c r="BT22" i="10"/>
  <c r="BS22" i="10"/>
  <c r="BR22" i="10"/>
  <c r="BQ22" i="10"/>
  <c r="BP22" i="10"/>
  <c r="BO22" i="10"/>
  <c r="BN22" i="10"/>
  <c r="BM22" i="10"/>
  <c r="BZ21" i="10"/>
  <c r="BV21" i="10"/>
  <c r="BU21" i="10"/>
  <c r="BT21" i="10"/>
  <c r="BS21" i="10"/>
  <c r="BR21" i="10"/>
  <c r="BQ21" i="10"/>
  <c r="BP21" i="10"/>
  <c r="BO21" i="10"/>
  <c r="BN21" i="10"/>
  <c r="BM21" i="10"/>
  <c r="BZ20" i="10"/>
  <c r="BV20" i="10"/>
  <c r="BU20" i="10"/>
  <c r="BT20" i="10"/>
  <c r="BS20" i="10"/>
  <c r="BR20" i="10"/>
  <c r="BQ20" i="10"/>
  <c r="BP20" i="10"/>
  <c r="BO20" i="10"/>
  <c r="BN20" i="10"/>
  <c r="BM20" i="10"/>
  <c r="BZ19" i="10"/>
  <c r="BV19" i="10"/>
  <c r="BU19" i="10"/>
  <c r="BT19" i="10"/>
  <c r="BS19" i="10"/>
  <c r="BR19" i="10"/>
  <c r="BQ19" i="10"/>
  <c r="BP19" i="10"/>
  <c r="BO19" i="10"/>
  <c r="BN19" i="10"/>
  <c r="BM19" i="10"/>
  <c r="BZ18" i="10"/>
  <c r="BV18" i="10"/>
  <c r="BU18" i="10"/>
  <c r="BT18" i="10"/>
  <c r="BS18" i="10"/>
  <c r="BR18" i="10"/>
  <c r="BQ18" i="10"/>
  <c r="BP18" i="10"/>
  <c r="BO18" i="10"/>
  <c r="BN18" i="10"/>
  <c r="BM18" i="10"/>
  <c r="BZ17" i="10"/>
  <c r="BV17" i="10"/>
  <c r="BU17" i="10"/>
  <c r="BT17" i="10"/>
  <c r="BS17" i="10"/>
  <c r="BR17" i="10"/>
  <c r="BQ17" i="10"/>
  <c r="BP17" i="10"/>
  <c r="BO17" i="10"/>
  <c r="BN17" i="10"/>
  <c r="BM17" i="10"/>
  <c r="BZ16" i="10"/>
  <c r="BV16" i="10"/>
  <c r="BU16" i="10"/>
  <c r="BT16" i="10"/>
  <c r="BS16" i="10"/>
  <c r="BR16" i="10"/>
  <c r="BQ16" i="10"/>
  <c r="BP16" i="10"/>
  <c r="BO16" i="10"/>
  <c r="BN16" i="10"/>
  <c r="BM16" i="10"/>
  <c r="BZ15" i="10"/>
  <c r="BV15" i="10"/>
  <c r="BU15" i="10"/>
  <c r="BT15" i="10"/>
  <c r="BS15" i="10"/>
  <c r="BR15" i="10"/>
  <c r="BQ15" i="10"/>
  <c r="BP15" i="10"/>
  <c r="BO15" i="10"/>
  <c r="BN15" i="10"/>
  <c r="BM15" i="10"/>
  <c r="BZ14" i="10"/>
  <c r="BV14" i="10"/>
  <c r="BU14" i="10"/>
  <c r="BT14" i="10"/>
  <c r="BS14" i="10"/>
  <c r="BR14" i="10"/>
  <c r="BQ14" i="10"/>
  <c r="BP14" i="10"/>
  <c r="BO14" i="10"/>
  <c r="BN14" i="10"/>
  <c r="BM14" i="10"/>
  <c r="BZ13" i="10"/>
  <c r="BV13" i="10"/>
  <c r="BU13" i="10"/>
  <c r="BT13" i="10"/>
  <c r="BS13" i="10"/>
  <c r="BR13" i="10"/>
  <c r="BQ13" i="10"/>
  <c r="BP13" i="10"/>
  <c r="BO13" i="10"/>
  <c r="BN13" i="10"/>
  <c r="BM13" i="10"/>
  <c r="BZ12" i="10"/>
  <c r="BV12" i="10"/>
  <c r="BU12" i="10"/>
  <c r="BT12" i="10"/>
  <c r="BS12" i="10"/>
  <c r="BR12" i="10"/>
  <c r="BQ12" i="10"/>
  <c r="BP12" i="10"/>
  <c r="BO12" i="10"/>
  <c r="BN12" i="10"/>
  <c r="BM12" i="10"/>
  <c r="BZ11" i="10"/>
  <c r="BV11" i="10"/>
  <c r="BU11" i="10"/>
  <c r="BT11" i="10"/>
  <c r="BR11" i="10"/>
  <c r="BQ11" i="10"/>
  <c r="BP11" i="10"/>
  <c r="BO11" i="10"/>
  <c r="BN11" i="10"/>
  <c r="BM11" i="10"/>
  <c r="BZ10" i="10"/>
  <c r="BV10" i="10"/>
  <c r="BU10" i="10"/>
  <c r="BT10" i="10"/>
  <c r="BS10" i="10"/>
  <c r="BR10" i="10"/>
  <c r="BQ10" i="10"/>
  <c r="BP10" i="10"/>
  <c r="BO10" i="10"/>
  <c r="BN10" i="10"/>
  <c r="BM10" i="10"/>
  <c r="BZ9" i="10"/>
  <c r="BV9" i="10"/>
  <c r="BU9" i="10"/>
  <c r="BT9" i="10"/>
  <c r="BS9" i="10"/>
  <c r="BR9" i="10"/>
  <c r="BQ9" i="10"/>
  <c r="BP9" i="10"/>
  <c r="BO9" i="10"/>
  <c r="BN9" i="10"/>
  <c r="BM9" i="10"/>
  <c r="BZ8" i="10"/>
  <c r="BV8" i="10"/>
  <c r="BU8" i="10"/>
  <c r="BT8" i="10"/>
  <c r="BS8" i="10"/>
  <c r="BR8" i="10"/>
  <c r="BQ8" i="10"/>
  <c r="BP8" i="10"/>
  <c r="BO8" i="10"/>
  <c r="BN8" i="10"/>
  <c r="BM8" i="10"/>
  <c r="BR7" i="10"/>
  <c r="BL7" i="10"/>
  <c r="BK7" i="10"/>
  <c r="BJ7" i="10"/>
  <c r="BI7" i="10"/>
  <c r="BH7" i="10"/>
  <c r="BG7" i="10"/>
  <c r="BF7" i="10"/>
  <c r="BE7" i="10"/>
  <c r="BD7" i="10"/>
  <c r="BC7" i="10"/>
  <c r="BB7" i="10"/>
  <c r="BA7" i="10"/>
  <c r="AZ7" i="10"/>
  <c r="AY7" i="10"/>
  <c r="AX7" i="10"/>
  <c r="AW7" i="10"/>
  <c r="AS7" i="10"/>
  <c r="AR7" i="10"/>
  <c r="AQ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W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F7" i="10"/>
  <c r="E7" i="10"/>
  <c r="BZ44" i="10" s="1"/>
  <c r="BQ35" i="4"/>
  <c r="BR35" i="4"/>
  <c r="BS35" i="4"/>
  <c r="BT35" i="4"/>
  <c r="BU35" i="4"/>
  <c r="BV35" i="4"/>
  <c r="BW35" i="4"/>
  <c r="BX35" i="4"/>
  <c r="BY35" i="4"/>
  <c r="BW60" i="10" l="1"/>
  <c r="BW46" i="10"/>
  <c r="BW50" i="10"/>
  <c r="BW62" i="10"/>
  <c r="BQ7" i="10"/>
  <c r="BW44" i="10"/>
  <c r="BX44" i="10" s="1"/>
  <c r="BW54" i="10"/>
  <c r="BW56" i="10"/>
  <c r="BW58" i="10"/>
  <c r="BP7" i="10"/>
  <c r="AX9" i="15"/>
  <c r="AZ9" i="15"/>
  <c r="AX15" i="11"/>
  <c r="AZ15" i="11"/>
  <c r="AY15" i="11"/>
  <c r="AX14" i="11"/>
  <c r="AZ14" i="11"/>
  <c r="AY14" i="11"/>
  <c r="AX13" i="11"/>
  <c r="AZ13" i="11"/>
  <c r="AY13" i="11"/>
  <c r="AX12" i="11"/>
  <c r="AZ12" i="11"/>
  <c r="AY12" i="11"/>
  <c r="AX11" i="11"/>
  <c r="AZ11" i="11"/>
  <c r="AY11" i="11"/>
  <c r="AX10" i="11"/>
  <c r="AZ10" i="11"/>
  <c r="AY10" i="11"/>
  <c r="AX9" i="11"/>
  <c r="AZ9" i="11"/>
  <c r="AY9" i="11"/>
  <c r="AX8" i="11"/>
  <c r="AZ8" i="11"/>
  <c r="AY8" i="11"/>
  <c r="BO7" i="10"/>
  <c r="BX29" i="5"/>
  <c r="BY29" i="5" s="1"/>
  <c r="BX27" i="5"/>
  <c r="BY27" i="5" s="1"/>
  <c r="BN7" i="10"/>
  <c r="BZ35" i="4"/>
  <c r="CA35" i="4" s="1"/>
  <c r="BX41" i="5"/>
  <c r="BY41" i="5" s="1"/>
  <c r="BX34" i="5"/>
  <c r="BY34" i="5" s="1"/>
  <c r="BX31" i="5"/>
  <c r="BY31" i="5" s="1"/>
  <c r="BX28" i="5"/>
  <c r="BY28" i="5" s="1"/>
  <c r="BX32" i="5"/>
  <c r="BY32" i="5" s="1"/>
  <c r="BX24" i="5"/>
  <c r="BY24" i="5" s="1"/>
  <c r="BX18" i="5"/>
  <c r="BY18" i="5" s="1"/>
  <c r="BX17" i="5"/>
  <c r="BY17" i="5" s="1"/>
  <c r="BX10" i="5"/>
  <c r="BY10" i="5" s="1"/>
  <c r="BX15" i="5"/>
  <c r="BY15" i="5" s="1"/>
  <c r="BX23" i="5"/>
  <c r="BY23" i="5" s="1"/>
  <c r="BX26" i="5"/>
  <c r="BY26" i="5" s="1"/>
  <c r="BX16" i="5"/>
  <c r="BY16" i="5" s="1"/>
  <c r="BX25" i="5"/>
  <c r="BY25" i="5" s="1"/>
  <c r="BX22" i="5"/>
  <c r="BY22" i="5" s="1"/>
  <c r="BX14" i="5"/>
  <c r="BY14" i="5" s="1"/>
  <c r="BX38" i="5"/>
  <c r="BY38" i="5" s="1"/>
  <c r="BX30" i="5"/>
  <c r="BY30" i="5" s="1"/>
  <c r="BM7" i="10"/>
  <c r="BS7" i="10"/>
  <c r="BW8" i="10"/>
  <c r="BX8" i="10" s="1"/>
  <c r="BW9" i="10"/>
  <c r="BX9" i="10" s="1"/>
  <c r="BW10" i="10"/>
  <c r="BX10" i="10" s="1"/>
  <c r="BW11" i="10"/>
  <c r="BW12" i="10"/>
  <c r="BX12" i="10" s="1"/>
  <c r="BW13" i="10"/>
  <c r="BX13" i="10" s="1"/>
  <c r="BW14" i="10"/>
  <c r="BX14" i="10" s="1"/>
  <c r="BW15" i="10"/>
  <c r="BX15" i="10" s="1"/>
  <c r="BW16" i="10"/>
  <c r="BX16" i="10" s="1"/>
  <c r="BW17" i="10"/>
  <c r="BX17" i="10" s="1"/>
  <c r="BW18" i="10"/>
  <c r="BW19" i="10"/>
  <c r="BX19" i="10" s="1"/>
  <c r="BW20" i="10"/>
  <c r="BX20" i="10" s="1"/>
  <c r="BW21" i="10"/>
  <c r="BW22" i="10"/>
  <c r="BW23" i="10"/>
  <c r="BX23" i="10" s="1"/>
  <c r="BW24" i="10"/>
  <c r="BX24" i="10" s="1"/>
  <c r="BW25" i="10"/>
  <c r="BX25" i="10" s="1"/>
  <c r="BW34" i="10"/>
  <c r="BX34" i="10" s="1"/>
  <c r="BW36" i="10"/>
  <c r="BX36" i="10" s="1"/>
  <c r="BW39" i="10"/>
  <c r="BX39" i="10" s="1"/>
  <c r="BW42" i="10"/>
  <c r="BX42" i="10" s="1"/>
  <c r="BW26" i="10"/>
  <c r="BX26" i="10" s="1"/>
  <c r="BW27" i="10"/>
  <c r="BX27" i="10" s="1"/>
  <c r="BW28" i="10"/>
  <c r="BX28" i="10" s="1"/>
  <c r="BW29" i="10"/>
  <c r="BX29" i="10" s="1"/>
  <c r="BW31" i="10"/>
  <c r="BX31" i="10" s="1"/>
  <c r="BW32" i="10"/>
  <c r="BX32" i="10" s="1"/>
  <c r="BW33" i="10"/>
  <c r="BX33" i="10" s="1"/>
  <c r="BW35" i="10"/>
  <c r="BX35" i="10" s="1"/>
  <c r="BW40" i="10"/>
  <c r="BX40" i="10" s="1"/>
  <c r="BW41" i="10"/>
  <c r="BX41" i="10" s="1"/>
  <c r="BW43" i="10"/>
  <c r="BX43" i="10" s="1"/>
  <c r="BW45" i="10"/>
  <c r="BX45" i="10" s="1"/>
  <c r="BW47" i="10"/>
  <c r="BX47" i="10" s="1"/>
  <c r="BW49" i="10"/>
  <c r="BX49" i="10" s="1"/>
  <c r="BW51" i="10"/>
  <c r="BX51" i="10" s="1"/>
  <c r="BW53" i="10"/>
  <c r="BX53" i="10" s="1"/>
  <c r="BW55" i="10"/>
  <c r="BX55" i="10" s="1"/>
  <c r="BW57" i="10"/>
  <c r="BX57" i="10" s="1"/>
  <c r="BW59" i="10"/>
  <c r="BX59" i="10" s="1"/>
  <c r="BW61" i="10"/>
  <c r="BX61" i="10" s="1"/>
  <c r="BW63" i="10"/>
  <c r="BX63" i="10" s="1"/>
  <c r="BW65" i="10"/>
  <c r="BX65" i="10" s="1"/>
  <c r="BW67" i="10"/>
  <c r="BX67" i="10" s="1"/>
  <c r="BW69" i="10"/>
  <c r="BX69" i="10" s="1"/>
  <c r="BW71" i="10"/>
  <c r="BX71" i="10" s="1"/>
  <c r="BW73" i="10"/>
  <c r="BX73" i="10" s="1"/>
  <c r="BW75" i="10"/>
  <c r="BX75" i="10" s="1"/>
  <c r="BW77" i="10"/>
  <c r="BX77" i="10" s="1"/>
  <c r="BW79" i="10"/>
  <c r="BX79" i="10" s="1"/>
  <c r="BW81" i="10"/>
  <c r="BX81" i="10" s="1"/>
  <c r="BX11" i="10"/>
  <c r="BX21" i="10"/>
  <c r="BX18" i="10"/>
  <c r="BX22" i="10"/>
  <c r="BX46" i="10"/>
  <c r="BX48" i="10"/>
  <c r="BX50" i="10"/>
  <c r="BX52" i="10"/>
  <c r="BX54" i="10"/>
  <c r="BX56" i="10"/>
  <c r="BX58" i="10"/>
  <c r="BX60" i="10"/>
  <c r="BX62" i="10"/>
  <c r="BX64" i="10"/>
  <c r="BX66" i="10"/>
  <c r="BX68" i="10"/>
  <c r="BX70" i="10"/>
  <c r="BX72" i="10"/>
  <c r="BX74" i="10"/>
  <c r="BX76" i="10"/>
  <c r="BX78" i="10"/>
  <c r="BX80" i="10"/>
  <c r="BX82" i="10"/>
  <c r="F8" i="1"/>
  <c r="BS30" i="1"/>
  <c r="BT30" i="1"/>
  <c r="BU30" i="1"/>
  <c r="BV30" i="1"/>
  <c r="BW30" i="1"/>
  <c r="BX30" i="1"/>
  <c r="BY30" i="1"/>
  <c r="BZ30" i="1"/>
  <c r="CA30" i="1"/>
  <c r="CB30" i="1"/>
  <c r="BS15" i="1"/>
  <c r="BT15" i="1"/>
  <c r="BU15" i="1"/>
  <c r="BV15" i="1"/>
  <c r="BW15" i="1"/>
  <c r="BX15" i="1"/>
  <c r="BY15" i="1"/>
  <c r="BZ15" i="1"/>
  <c r="CA15" i="1"/>
  <c r="CB15" i="1"/>
  <c r="BS14" i="1"/>
  <c r="BT14" i="1"/>
  <c r="BU14" i="1"/>
  <c r="BV14" i="1"/>
  <c r="BW14" i="1"/>
  <c r="BX14" i="1"/>
  <c r="BY14" i="1"/>
  <c r="BZ14" i="1"/>
  <c r="CA14" i="1"/>
  <c r="CB14" i="1"/>
  <c r="BS9" i="1"/>
  <c r="BT9" i="1"/>
  <c r="BU9" i="1"/>
  <c r="BV9" i="1"/>
  <c r="BW9" i="1"/>
  <c r="BX9" i="1"/>
  <c r="BY9" i="1"/>
  <c r="BZ9" i="1"/>
  <c r="CA9" i="1"/>
  <c r="CB9" i="1"/>
  <c r="AL27" i="9"/>
  <c r="AK27" i="9"/>
  <c r="AJ27" i="9"/>
  <c r="AI27" i="9"/>
  <c r="AH27" i="9"/>
  <c r="AG27" i="9"/>
  <c r="AF27" i="9"/>
  <c r="AE27" i="9"/>
  <c r="AL26" i="9"/>
  <c r="AK26" i="9"/>
  <c r="AJ26" i="9"/>
  <c r="AI26" i="9"/>
  <c r="AH26" i="9"/>
  <c r="AG26" i="9"/>
  <c r="AF26" i="9"/>
  <c r="AE26" i="9"/>
  <c r="AL25" i="9"/>
  <c r="AK25" i="9"/>
  <c r="AM25" i="9" s="1"/>
  <c r="AJ25" i="9"/>
  <c r="AI25" i="9"/>
  <c r="AH25" i="9"/>
  <c r="AG25" i="9"/>
  <c r="AF25" i="9"/>
  <c r="AE25" i="9"/>
  <c r="AL24" i="9"/>
  <c r="AK24" i="9"/>
  <c r="AJ24" i="9"/>
  <c r="AI24" i="9"/>
  <c r="AH24" i="9"/>
  <c r="AG24" i="9"/>
  <c r="AF24" i="9"/>
  <c r="AE24" i="9"/>
  <c r="AL23" i="9"/>
  <c r="AK23" i="9"/>
  <c r="AJ23" i="9"/>
  <c r="AI23" i="9"/>
  <c r="AH23" i="9"/>
  <c r="AG23" i="9"/>
  <c r="AF23" i="9"/>
  <c r="AE23" i="9"/>
  <c r="AL22" i="9"/>
  <c r="AK22" i="9"/>
  <c r="AJ22" i="9"/>
  <c r="AI22" i="9"/>
  <c r="AH22" i="9"/>
  <c r="AG22" i="9"/>
  <c r="AF22" i="9"/>
  <c r="AE22" i="9"/>
  <c r="AL21" i="9"/>
  <c r="AK21" i="9"/>
  <c r="AJ21" i="9"/>
  <c r="AI21" i="9"/>
  <c r="AH21" i="9"/>
  <c r="AG21" i="9"/>
  <c r="AF21" i="9"/>
  <c r="AE21" i="9"/>
  <c r="AL20" i="9"/>
  <c r="AK20" i="9"/>
  <c r="AJ20" i="9"/>
  <c r="AI20" i="9"/>
  <c r="AH20" i="9"/>
  <c r="AG20" i="9"/>
  <c r="AF20" i="9"/>
  <c r="AE20" i="9"/>
  <c r="AL19" i="9"/>
  <c r="AK19" i="9"/>
  <c r="AJ19" i="9"/>
  <c r="AI19" i="9"/>
  <c r="AH19" i="9"/>
  <c r="AG19" i="9"/>
  <c r="AF19" i="9"/>
  <c r="AE19" i="9"/>
  <c r="AL18" i="9"/>
  <c r="AK18" i="9"/>
  <c r="AJ18" i="9"/>
  <c r="AI18" i="9"/>
  <c r="AH18" i="9"/>
  <c r="AG18" i="9"/>
  <c r="AF18" i="9"/>
  <c r="AE18" i="9"/>
  <c r="AL17" i="9"/>
  <c r="AK17" i="9"/>
  <c r="AJ17" i="9"/>
  <c r="AI17" i="9"/>
  <c r="AH17" i="9"/>
  <c r="AG17" i="9"/>
  <c r="AF17" i="9"/>
  <c r="AE17" i="9"/>
  <c r="AL16" i="9"/>
  <c r="AK16" i="9"/>
  <c r="AJ16" i="9"/>
  <c r="AI16" i="9"/>
  <c r="AH16" i="9"/>
  <c r="AG16" i="9"/>
  <c r="AF16" i="9"/>
  <c r="AE16" i="9"/>
  <c r="AL15" i="9"/>
  <c r="AK15" i="9"/>
  <c r="AJ15" i="9"/>
  <c r="AI15" i="9"/>
  <c r="AH15" i="9"/>
  <c r="AG15" i="9"/>
  <c r="AF15" i="9"/>
  <c r="AE15" i="9"/>
  <c r="AL14" i="9"/>
  <c r="AK14" i="9"/>
  <c r="AJ14" i="9"/>
  <c r="AI14" i="9"/>
  <c r="AH14" i="9"/>
  <c r="AG14" i="9"/>
  <c r="AF14" i="9"/>
  <c r="AE14" i="9"/>
  <c r="AL13" i="9"/>
  <c r="AK13" i="9"/>
  <c r="AJ13" i="9"/>
  <c r="AI13" i="9"/>
  <c r="AH13" i="9"/>
  <c r="AG13" i="9"/>
  <c r="AF13" i="9"/>
  <c r="AE13" i="9"/>
  <c r="AL12" i="9"/>
  <c r="AK12" i="9"/>
  <c r="AJ12" i="9"/>
  <c r="AI12" i="9"/>
  <c r="AH12" i="9"/>
  <c r="AG12" i="9"/>
  <c r="AF12" i="9"/>
  <c r="AE12" i="9"/>
  <c r="AL11" i="9"/>
  <c r="AK11" i="9"/>
  <c r="AJ11" i="9"/>
  <c r="AI11" i="9"/>
  <c r="AH11" i="9"/>
  <c r="AG11" i="9"/>
  <c r="AF11" i="9"/>
  <c r="AE11" i="9"/>
  <c r="AL10" i="9"/>
  <c r="AK10" i="9"/>
  <c r="AJ10" i="9"/>
  <c r="AI10" i="9"/>
  <c r="AH10" i="9"/>
  <c r="AG10" i="9"/>
  <c r="AF10" i="9"/>
  <c r="AE10" i="9"/>
  <c r="AL9" i="9"/>
  <c r="AK9" i="9"/>
  <c r="AJ9" i="9"/>
  <c r="AI9" i="9"/>
  <c r="AH9" i="9"/>
  <c r="AG9" i="9"/>
  <c r="AF9" i="9"/>
  <c r="AE9" i="9"/>
  <c r="AL8" i="9"/>
  <c r="AK8" i="9"/>
  <c r="AJ8" i="9"/>
  <c r="AI8" i="9"/>
  <c r="AI7" i="9" s="1"/>
  <c r="AH8" i="9"/>
  <c r="AG8" i="9"/>
  <c r="AF8" i="9"/>
  <c r="AF7" i="9" s="1"/>
  <c r="AE8" i="9"/>
  <c r="AE7" i="9" s="1"/>
  <c r="AD7" i="9"/>
  <c r="O7" i="9"/>
  <c r="M7" i="9"/>
  <c r="L7" i="9"/>
  <c r="K7" i="9"/>
  <c r="J7" i="9"/>
  <c r="I7" i="9"/>
  <c r="H7" i="9"/>
  <c r="G7" i="9"/>
  <c r="F7" i="9"/>
  <c r="E7" i="9"/>
  <c r="AM24" i="9" l="1"/>
  <c r="CC14" i="1"/>
  <c r="CD14" i="1" s="1"/>
  <c r="CC30" i="1"/>
  <c r="CD30" i="1" s="1"/>
  <c r="AM8" i="9"/>
  <c r="AN8" i="9" s="1"/>
  <c r="AM9" i="9"/>
  <c r="AN9" i="9" s="1"/>
  <c r="AM10" i="9"/>
  <c r="AN10" i="9" s="1"/>
  <c r="AM11" i="9"/>
  <c r="AN11" i="9" s="1"/>
  <c r="AM12" i="9"/>
  <c r="AN12" i="9" s="1"/>
  <c r="AM13" i="9"/>
  <c r="AN13" i="9" s="1"/>
  <c r="AM14" i="9"/>
  <c r="AN14" i="9" s="1"/>
  <c r="AM15" i="9"/>
  <c r="AN15" i="9" s="1"/>
  <c r="AM16" i="9"/>
  <c r="AN16" i="9" s="1"/>
  <c r="AM17" i="9"/>
  <c r="AN17" i="9" s="1"/>
  <c r="AM18" i="9"/>
  <c r="AN18" i="9" s="1"/>
  <c r="AM19" i="9"/>
  <c r="AN19" i="9" s="1"/>
  <c r="AM20" i="9"/>
  <c r="AN20" i="9" s="1"/>
  <c r="AM21" i="9"/>
  <c r="AM22" i="9"/>
  <c r="AN24" i="9"/>
  <c r="AN25" i="9"/>
  <c r="AM26" i="9"/>
  <c r="AN26" i="9" s="1"/>
  <c r="AM27" i="9"/>
  <c r="AN27" i="9" s="1"/>
  <c r="AN21" i="9"/>
  <c r="AN22" i="9"/>
  <c r="AM23" i="9"/>
  <c r="AN23" i="9" s="1"/>
  <c r="CC15" i="1"/>
  <c r="CD15" i="1" s="1"/>
  <c r="CC9" i="1"/>
  <c r="CD9" i="1" s="1"/>
  <c r="BO9" i="5"/>
  <c r="BO12" i="5"/>
  <c r="BO13" i="5"/>
  <c r="BO19" i="5"/>
  <c r="BO20" i="5"/>
  <c r="BO21" i="5"/>
  <c r="BO33" i="5"/>
  <c r="BO35" i="5"/>
  <c r="BO36" i="5"/>
  <c r="BO37" i="5"/>
  <c r="BO39" i="5"/>
  <c r="BO40" i="5"/>
  <c r="BO42" i="5"/>
  <c r="BO44" i="5"/>
  <c r="BO45" i="5"/>
  <c r="BO46" i="5"/>
  <c r="BO47" i="5"/>
  <c r="BO48" i="5"/>
  <c r="BO49" i="5"/>
  <c r="BO50" i="5"/>
  <c r="AE8" i="6"/>
  <c r="AE9" i="6"/>
  <c r="AE10" i="6"/>
  <c r="AE11" i="6"/>
  <c r="AE12" i="6"/>
  <c r="AE13" i="6"/>
  <c r="AE14" i="6"/>
  <c r="AE15" i="6"/>
  <c r="AE16" i="6"/>
  <c r="AE17" i="6"/>
  <c r="AE18" i="6"/>
  <c r="AE19" i="6"/>
  <c r="AE20" i="6"/>
  <c r="AE21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Y19" i="9" l="1"/>
  <c r="AY17" i="9"/>
  <c r="AY15" i="9"/>
  <c r="AY13" i="9"/>
  <c r="AY11" i="9"/>
  <c r="AY9" i="9"/>
  <c r="AX9" i="9"/>
  <c r="AZ20" i="9"/>
  <c r="AZ19" i="9"/>
  <c r="AZ18" i="9"/>
  <c r="AZ17" i="9"/>
  <c r="AZ16" i="9"/>
  <c r="AZ15" i="9"/>
  <c r="AZ14" i="9"/>
  <c r="AZ13" i="9"/>
  <c r="AZ12" i="9"/>
  <c r="AZ11" i="9"/>
  <c r="AZ10" i="9"/>
  <c r="AZ9" i="9"/>
  <c r="AY20" i="9"/>
  <c r="AY18" i="9"/>
  <c r="AY16" i="9"/>
  <c r="AY14" i="9"/>
  <c r="AY12" i="9"/>
  <c r="AY10" i="9"/>
  <c r="AY8" i="9"/>
  <c r="AX8" i="9"/>
  <c r="AX20" i="9"/>
  <c r="AX19" i="9"/>
  <c r="AX18" i="9"/>
  <c r="AX17" i="9"/>
  <c r="AX16" i="9"/>
  <c r="AX15" i="9"/>
  <c r="AX14" i="9"/>
  <c r="AX13" i="9"/>
  <c r="AX12" i="9"/>
  <c r="AX11" i="9"/>
  <c r="AX10" i="9"/>
  <c r="AZ8" i="9"/>
  <c r="BQ46" i="4"/>
  <c r="BR46" i="4"/>
  <c r="BS46" i="4"/>
  <c r="BT46" i="4"/>
  <c r="BU46" i="4"/>
  <c r="BV46" i="4"/>
  <c r="BW46" i="4"/>
  <c r="BX46" i="4"/>
  <c r="BY46" i="4"/>
  <c r="BZ46" i="4" l="1"/>
  <c r="CA46" i="4" s="1"/>
  <c r="AX9" i="7"/>
  <c r="AY9" i="7"/>
  <c r="AZ9" i="7"/>
  <c r="BA9" i="7" s="1"/>
  <c r="AX10" i="7"/>
  <c r="AY10" i="7"/>
  <c r="AZ10" i="7"/>
  <c r="AX11" i="7"/>
  <c r="AY11" i="7"/>
  <c r="AZ11" i="7"/>
  <c r="BA11" i="7" s="1"/>
  <c r="AX12" i="7"/>
  <c r="AY12" i="7"/>
  <c r="AZ12" i="7"/>
  <c r="AX13" i="7"/>
  <c r="AY13" i="7"/>
  <c r="AZ13" i="7"/>
  <c r="BA13" i="7" s="1"/>
  <c r="AZ8" i="7"/>
  <c r="AY8" i="7"/>
  <c r="AX8" i="7"/>
  <c r="AS9" i="7"/>
  <c r="AT9" i="7"/>
  <c r="AU9" i="7"/>
  <c r="AV9" i="7"/>
  <c r="AS10" i="7"/>
  <c r="AT10" i="7"/>
  <c r="AU10" i="7"/>
  <c r="AV10" i="7"/>
  <c r="AS11" i="7"/>
  <c r="AT11" i="7"/>
  <c r="AU11" i="7"/>
  <c r="AV11" i="7"/>
  <c r="AS12" i="7"/>
  <c r="AT12" i="7"/>
  <c r="AU12" i="7"/>
  <c r="AV12" i="7"/>
  <c r="AS13" i="7"/>
  <c r="AT13" i="7"/>
  <c r="AU13" i="7"/>
  <c r="AV13" i="7"/>
  <c r="AU8" i="7"/>
  <c r="AV8" i="7"/>
  <c r="AT8" i="7"/>
  <c r="L7" i="7"/>
  <c r="M7" i="7"/>
  <c r="N7" i="7"/>
  <c r="G8" i="5"/>
  <c r="BQ53" i="4"/>
  <c r="BR53" i="4"/>
  <c r="BS53" i="4"/>
  <c r="BT53" i="4"/>
  <c r="BU53" i="4"/>
  <c r="BV53" i="4"/>
  <c r="BW53" i="4"/>
  <c r="BX53" i="4"/>
  <c r="BY53" i="4"/>
  <c r="CC53" i="4"/>
  <c r="CC54" i="4"/>
  <c r="BQ56" i="4"/>
  <c r="BR56" i="4"/>
  <c r="BS56" i="4"/>
  <c r="BT56" i="4"/>
  <c r="BU56" i="4"/>
  <c r="BV56" i="4"/>
  <c r="BW56" i="4"/>
  <c r="BX56" i="4"/>
  <c r="BY56" i="4"/>
  <c r="CC55" i="4"/>
  <c r="BQ48" i="4"/>
  <c r="BR48" i="4"/>
  <c r="BS48" i="4"/>
  <c r="BT48" i="4"/>
  <c r="BU48" i="4"/>
  <c r="BV48" i="4"/>
  <c r="BW48" i="4"/>
  <c r="BX48" i="4"/>
  <c r="BY48" i="4"/>
  <c r="CC56" i="4"/>
  <c r="BQ49" i="4"/>
  <c r="BR49" i="4"/>
  <c r="BS49" i="4"/>
  <c r="BT49" i="4"/>
  <c r="BU49" i="4"/>
  <c r="BV49" i="4"/>
  <c r="BW49" i="4"/>
  <c r="BX49" i="4"/>
  <c r="BY49" i="4"/>
  <c r="CC57" i="4"/>
  <c r="BQ28" i="4"/>
  <c r="BR28" i="4"/>
  <c r="BS28" i="4"/>
  <c r="BT28" i="4"/>
  <c r="BU28" i="4"/>
  <c r="BV28" i="4"/>
  <c r="BW28" i="4"/>
  <c r="BX28" i="4"/>
  <c r="BY28" i="4"/>
  <c r="BQ61" i="4"/>
  <c r="BR61" i="4"/>
  <c r="BS61" i="4"/>
  <c r="BT61" i="4"/>
  <c r="BU61" i="4"/>
  <c r="BV61" i="4"/>
  <c r="BW61" i="4"/>
  <c r="BX61" i="4"/>
  <c r="BY61" i="4"/>
  <c r="CC58" i="4"/>
  <c r="BQ62" i="4"/>
  <c r="BR62" i="4"/>
  <c r="BS62" i="4"/>
  <c r="BT62" i="4"/>
  <c r="BU62" i="4"/>
  <c r="BV62" i="4"/>
  <c r="BW62" i="4"/>
  <c r="BX62" i="4"/>
  <c r="BY62" i="4"/>
  <c r="CC59" i="4"/>
  <c r="BQ66" i="4"/>
  <c r="BR66" i="4"/>
  <c r="BS66" i="4"/>
  <c r="BT66" i="4"/>
  <c r="BU66" i="4"/>
  <c r="BV66" i="4"/>
  <c r="BW66" i="4"/>
  <c r="BX66" i="4"/>
  <c r="BY66" i="4"/>
  <c r="CC60" i="4"/>
  <c r="BQ63" i="4"/>
  <c r="BR63" i="4"/>
  <c r="BS63" i="4"/>
  <c r="BT63" i="4"/>
  <c r="BU63" i="4"/>
  <c r="BV63" i="4"/>
  <c r="BW63" i="4"/>
  <c r="BX63" i="4"/>
  <c r="BY63" i="4"/>
  <c r="BQ64" i="4"/>
  <c r="BR64" i="4"/>
  <c r="BS64" i="4"/>
  <c r="BT64" i="4"/>
  <c r="BU64" i="4"/>
  <c r="BV64" i="4"/>
  <c r="BW64" i="4"/>
  <c r="BX64" i="4"/>
  <c r="BY64" i="4"/>
  <c r="CC61" i="4"/>
  <c r="BQ65" i="4"/>
  <c r="BR65" i="4"/>
  <c r="BS65" i="4"/>
  <c r="BT65" i="4"/>
  <c r="BU65" i="4"/>
  <c r="BV65" i="4"/>
  <c r="BW65" i="4"/>
  <c r="BX65" i="4"/>
  <c r="BY65" i="4"/>
  <c r="CC62" i="4"/>
  <c r="CC63" i="4"/>
  <c r="CC64" i="4"/>
  <c r="BQ67" i="4"/>
  <c r="BR67" i="4"/>
  <c r="BS67" i="4"/>
  <c r="BT67" i="4"/>
  <c r="BU67" i="4"/>
  <c r="BV67" i="4"/>
  <c r="BW67" i="4"/>
  <c r="BX67" i="4"/>
  <c r="BY67" i="4"/>
  <c r="CC65" i="4"/>
  <c r="CC66" i="4"/>
  <c r="BQ59" i="4"/>
  <c r="BR59" i="4"/>
  <c r="BS59" i="4"/>
  <c r="BT59" i="4"/>
  <c r="BU59" i="4"/>
  <c r="BV59" i="4"/>
  <c r="BW59" i="4"/>
  <c r="BX59" i="4"/>
  <c r="BY59" i="4"/>
  <c r="CC67" i="4"/>
  <c r="BQ68" i="4"/>
  <c r="BR68" i="4"/>
  <c r="BS68" i="4"/>
  <c r="BT68" i="4"/>
  <c r="BU68" i="4"/>
  <c r="BV68" i="4"/>
  <c r="BW68" i="4"/>
  <c r="BX68" i="4"/>
  <c r="BY68" i="4"/>
  <c r="BQ69" i="4"/>
  <c r="BR69" i="4"/>
  <c r="BS69" i="4"/>
  <c r="BT69" i="4"/>
  <c r="BU69" i="4"/>
  <c r="BV69" i="4"/>
  <c r="BW69" i="4"/>
  <c r="BX69" i="4"/>
  <c r="BY69" i="4"/>
  <c r="CC68" i="4"/>
  <c r="BQ60" i="4"/>
  <c r="BR60" i="4"/>
  <c r="BS60" i="4"/>
  <c r="BT60" i="4"/>
  <c r="BU60" i="4"/>
  <c r="BV60" i="4"/>
  <c r="BW60" i="4"/>
  <c r="BX60" i="4"/>
  <c r="BY60" i="4"/>
  <c r="CC69" i="4"/>
  <c r="BQ58" i="4"/>
  <c r="BR58" i="4"/>
  <c r="BS58" i="4"/>
  <c r="BT58" i="4"/>
  <c r="BU58" i="4"/>
  <c r="BV58" i="4"/>
  <c r="BW58" i="4"/>
  <c r="BX58" i="4"/>
  <c r="BY58" i="4"/>
  <c r="BZ60" i="4" l="1"/>
  <c r="CA60" i="4" s="1"/>
  <c r="BZ61" i="4"/>
  <c r="CA61" i="4" s="1"/>
  <c r="BZ53" i="4"/>
  <c r="CA53" i="4" s="1"/>
  <c r="BZ66" i="4"/>
  <c r="CA66" i="4" s="1"/>
  <c r="BA8" i="7"/>
  <c r="BZ69" i="4"/>
  <c r="CA69" i="4" s="1"/>
  <c r="BZ56" i="4"/>
  <c r="CA56" i="4" s="1"/>
  <c r="BA12" i="7"/>
  <c r="BA10" i="7"/>
  <c r="BZ59" i="4"/>
  <c r="CA59" i="4" s="1"/>
  <c r="BZ67" i="4"/>
  <c r="CA67" i="4" s="1"/>
  <c r="BZ65" i="4"/>
  <c r="CA65" i="4" s="1"/>
  <c r="BZ49" i="4"/>
  <c r="CA49" i="4" s="1"/>
  <c r="BZ48" i="4"/>
  <c r="CA48" i="4" s="1"/>
  <c r="BZ68" i="4"/>
  <c r="CA68" i="4" s="1"/>
  <c r="BZ64" i="4"/>
  <c r="CA64" i="4" s="1"/>
  <c r="BZ62" i="4"/>
  <c r="CA62" i="4" s="1"/>
  <c r="BZ58" i="4"/>
  <c r="CA58" i="4" s="1"/>
  <c r="BZ63" i="4"/>
  <c r="CA63" i="4" s="1"/>
  <c r="BZ28" i="4"/>
  <c r="CA28" i="4" s="1"/>
  <c r="E8" i="1"/>
  <c r="BS26" i="1"/>
  <c r="BT26" i="1"/>
  <c r="BU26" i="1"/>
  <c r="BV26" i="1"/>
  <c r="BW26" i="1"/>
  <c r="BX26" i="1"/>
  <c r="BY26" i="1"/>
  <c r="BZ26" i="1"/>
  <c r="CA26" i="1"/>
  <c r="CB26" i="1"/>
  <c r="CF9" i="1"/>
  <c r="CF10" i="1"/>
  <c r="BS11" i="1"/>
  <c r="BT11" i="1"/>
  <c r="BU11" i="1"/>
  <c r="BV11" i="1"/>
  <c r="BW11" i="1"/>
  <c r="BX11" i="1"/>
  <c r="BY11" i="1"/>
  <c r="BZ11" i="1"/>
  <c r="CA11" i="1"/>
  <c r="CB11" i="1"/>
  <c r="CF11" i="1"/>
  <c r="BS10" i="1"/>
  <c r="BT10" i="1"/>
  <c r="BU10" i="1"/>
  <c r="BV10" i="1"/>
  <c r="BW10" i="1"/>
  <c r="BX10" i="1"/>
  <c r="BY10" i="1"/>
  <c r="BZ10" i="1"/>
  <c r="CA10" i="1"/>
  <c r="CB10" i="1"/>
  <c r="BS27" i="1"/>
  <c r="BT27" i="1"/>
  <c r="BU27" i="1"/>
  <c r="BV27" i="1"/>
  <c r="BW27" i="1"/>
  <c r="BX27" i="1"/>
  <c r="BY27" i="1"/>
  <c r="BZ27" i="1"/>
  <c r="CA27" i="1"/>
  <c r="CB27" i="1"/>
  <c r="CF26" i="1"/>
  <c r="BS28" i="1"/>
  <c r="BT28" i="1"/>
  <c r="BU28" i="1"/>
  <c r="BV28" i="1"/>
  <c r="BW28" i="1"/>
  <c r="BX28" i="1"/>
  <c r="BY28" i="1"/>
  <c r="BZ28" i="1"/>
  <c r="CA28" i="1"/>
  <c r="CB28" i="1"/>
  <c r="BS31" i="1"/>
  <c r="BT31" i="1"/>
  <c r="BU31" i="1"/>
  <c r="BV31" i="1"/>
  <c r="BW31" i="1"/>
  <c r="BX31" i="1"/>
  <c r="BY31" i="1"/>
  <c r="BZ31" i="1"/>
  <c r="CA31" i="1"/>
  <c r="CB31" i="1"/>
  <c r="CF27" i="1"/>
  <c r="BS33" i="1"/>
  <c r="BT33" i="1"/>
  <c r="BU33" i="1"/>
  <c r="BV33" i="1"/>
  <c r="BW33" i="1"/>
  <c r="BX33" i="1"/>
  <c r="BY33" i="1"/>
  <c r="BZ33" i="1"/>
  <c r="CA33" i="1"/>
  <c r="CB33" i="1"/>
  <c r="CF28" i="1"/>
  <c r="BS29" i="1"/>
  <c r="BT29" i="1"/>
  <c r="BU29" i="1"/>
  <c r="BV29" i="1"/>
  <c r="BW29" i="1"/>
  <c r="BX29" i="1"/>
  <c r="BY29" i="1"/>
  <c r="BZ29" i="1"/>
  <c r="CA29" i="1"/>
  <c r="CB29" i="1"/>
  <c r="CF29" i="1"/>
  <c r="CF30" i="1"/>
  <c r="BS34" i="1"/>
  <c r="BT34" i="1"/>
  <c r="BU34" i="1"/>
  <c r="BV34" i="1"/>
  <c r="BW34" i="1"/>
  <c r="BX34" i="1"/>
  <c r="BY34" i="1"/>
  <c r="BZ34" i="1"/>
  <c r="CA34" i="1"/>
  <c r="CB34" i="1"/>
  <c r="BS32" i="1"/>
  <c r="BT32" i="1"/>
  <c r="BU32" i="1"/>
  <c r="BV32" i="1"/>
  <c r="BW32" i="1"/>
  <c r="BX32" i="1"/>
  <c r="BY32" i="1"/>
  <c r="BZ32" i="1"/>
  <c r="CA32" i="1"/>
  <c r="CB32" i="1"/>
  <c r="CF31" i="1"/>
  <c r="BS12" i="1"/>
  <c r="BT12" i="1"/>
  <c r="BU12" i="1"/>
  <c r="BV12" i="1"/>
  <c r="BW12" i="1"/>
  <c r="BX12" i="1"/>
  <c r="BY12" i="1"/>
  <c r="BZ12" i="1"/>
  <c r="CA12" i="1"/>
  <c r="CB12" i="1"/>
  <c r="CF32" i="1"/>
  <c r="BS13" i="1"/>
  <c r="BT13" i="1"/>
  <c r="BU13" i="1"/>
  <c r="BV13" i="1"/>
  <c r="BW13" i="1"/>
  <c r="BX13" i="1"/>
  <c r="BY13" i="1"/>
  <c r="BZ13" i="1"/>
  <c r="CA13" i="1"/>
  <c r="CB13" i="1"/>
  <c r="CF33" i="1"/>
  <c r="CF34" i="1"/>
  <c r="BS35" i="1"/>
  <c r="BT35" i="1"/>
  <c r="BU35" i="1"/>
  <c r="BV35" i="1"/>
  <c r="BW35" i="1"/>
  <c r="BX35" i="1"/>
  <c r="BY35" i="1"/>
  <c r="BZ35" i="1"/>
  <c r="CA35" i="1"/>
  <c r="CB35" i="1"/>
  <c r="CF35" i="1"/>
  <c r="CF36" i="1"/>
  <c r="CC26" i="1" l="1"/>
  <c r="CD26" i="1" s="1"/>
  <c r="CC34" i="1"/>
  <c r="CD34" i="1" s="1"/>
  <c r="CC29" i="1"/>
  <c r="CD29" i="1" s="1"/>
  <c r="CC31" i="1"/>
  <c r="CD31" i="1" s="1"/>
  <c r="CC11" i="1"/>
  <c r="CD11" i="1" s="1"/>
  <c r="CC27" i="1"/>
  <c r="CD27" i="1" s="1"/>
  <c r="CC35" i="1"/>
  <c r="CD35" i="1" s="1"/>
  <c r="CC13" i="1"/>
  <c r="CD13" i="1" s="1"/>
  <c r="CC12" i="1"/>
  <c r="CD12" i="1" s="1"/>
  <c r="CC32" i="1"/>
  <c r="CD32" i="1" s="1"/>
  <c r="CC33" i="1"/>
  <c r="CD33" i="1" s="1"/>
  <c r="CC28" i="1"/>
  <c r="CD28" i="1" s="1"/>
  <c r="CC10" i="1"/>
  <c r="CD10" i="1" s="1"/>
  <c r="AB12" i="6"/>
  <c r="AF12" i="6"/>
  <c r="AG12" i="6"/>
  <c r="AH12" i="6"/>
  <c r="AI12" i="6"/>
  <c r="AB13" i="6"/>
  <c r="AF13" i="6"/>
  <c r="AG13" i="6"/>
  <c r="AH13" i="6"/>
  <c r="AI13" i="6"/>
  <c r="AB14" i="6"/>
  <c r="AF14" i="6"/>
  <c r="AG14" i="6"/>
  <c r="AH14" i="6"/>
  <c r="AI14" i="6"/>
  <c r="AB15" i="6"/>
  <c r="AF15" i="6"/>
  <c r="AG15" i="6"/>
  <c r="AH15" i="6"/>
  <c r="AI15" i="6"/>
  <c r="AB16" i="6"/>
  <c r="AF16" i="6"/>
  <c r="AG16" i="6"/>
  <c r="AH16" i="6"/>
  <c r="AI16" i="6"/>
  <c r="AB17" i="6"/>
  <c r="AF17" i="6"/>
  <c r="AG17" i="6"/>
  <c r="AH17" i="6"/>
  <c r="AI17" i="6"/>
  <c r="AB18" i="6"/>
  <c r="AF18" i="6"/>
  <c r="AG18" i="6"/>
  <c r="AH18" i="6"/>
  <c r="AI18" i="6"/>
  <c r="AB19" i="6"/>
  <c r="AF19" i="6"/>
  <c r="AG19" i="6"/>
  <c r="AH19" i="6"/>
  <c r="AI19" i="6"/>
  <c r="AB20" i="6"/>
  <c r="AF20" i="6"/>
  <c r="AG20" i="6"/>
  <c r="AH20" i="6"/>
  <c r="AI20" i="6"/>
  <c r="AB21" i="6"/>
  <c r="AF21" i="6"/>
  <c r="AG21" i="6"/>
  <c r="AH21" i="6"/>
  <c r="AI21" i="6"/>
  <c r="AJ14" i="6" l="1"/>
  <c r="AK14" i="6" s="1"/>
  <c r="AJ21" i="6"/>
  <c r="AK21" i="6" s="1"/>
  <c r="AJ17" i="6"/>
  <c r="AK17" i="6" s="1"/>
  <c r="AJ15" i="6"/>
  <c r="AK15" i="6" s="1"/>
  <c r="AJ19" i="6"/>
  <c r="AK19" i="6" s="1"/>
  <c r="AJ18" i="6"/>
  <c r="AK18" i="6" s="1"/>
  <c r="AJ16" i="6"/>
  <c r="AK16" i="6" s="1"/>
  <c r="AJ13" i="6"/>
  <c r="AK13" i="6" s="1"/>
  <c r="AJ12" i="6"/>
  <c r="AK12" i="6" s="1"/>
  <c r="AJ20" i="6"/>
  <c r="AK20" i="6" s="1"/>
  <c r="P8" i="5"/>
  <c r="Q8" i="5"/>
  <c r="AY12" i="6" l="1"/>
  <c r="AZ13" i="6"/>
  <c r="AX15" i="6"/>
  <c r="AY16" i="6"/>
  <c r="AZ17" i="6"/>
  <c r="AX19" i="6"/>
  <c r="AY20" i="6"/>
  <c r="AZ21" i="6"/>
  <c r="AZ12" i="6"/>
  <c r="AX14" i="6"/>
  <c r="AY15" i="6"/>
  <c r="AZ16" i="6"/>
  <c r="AX18" i="6"/>
  <c r="AY19" i="6"/>
  <c r="AZ20" i="6"/>
  <c r="AX13" i="6"/>
  <c r="AY14" i="6"/>
  <c r="AZ15" i="6"/>
  <c r="AX17" i="6"/>
  <c r="AY18" i="6"/>
  <c r="AZ19" i="6"/>
  <c r="AX21" i="6"/>
  <c r="AX12" i="6"/>
  <c r="AY13" i="6"/>
  <c r="AZ14" i="6"/>
  <c r="AX16" i="6"/>
  <c r="AY17" i="6"/>
  <c r="AZ18" i="6"/>
  <c r="AX20" i="6"/>
  <c r="AY21" i="6"/>
  <c r="J7" i="7"/>
  <c r="BS11" i="5" l="1"/>
  <c r="CC9" i="4" l="1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8" i="4"/>
  <c r="CA9" i="5"/>
  <c r="CA10" i="5"/>
  <c r="CA11" i="5"/>
  <c r="CA12" i="5"/>
  <c r="CA13" i="5"/>
  <c r="CA14" i="5"/>
  <c r="CA37" i="5"/>
  <c r="CA38" i="5"/>
  <c r="CA39" i="5"/>
  <c r="CA40" i="5"/>
  <c r="CA42" i="5"/>
  <c r="CA44" i="5"/>
  <c r="CA45" i="5"/>
  <c r="CA47" i="5"/>
  <c r="CA48" i="5"/>
  <c r="CA49" i="5"/>
  <c r="CA50" i="5"/>
  <c r="BK7" i="4" l="1"/>
  <c r="BF7" i="4"/>
  <c r="BG7" i="4"/>
  <c r="BH7" i="4"/>
  <c r="BI7" i="4"/>
  <c r="BJ7" i="4"/>
  <c r="BL7" i="4"/>
  <c r="BM7" i="4"/>
  <c r="BN7" i="4"/>
  <c r="BO7" i="4"/>
  <c r="BC8" i="5"/>
  <c r="BD8" i="5"/>
  <c r="BE8" i="5"/>
  <c r="BF8" i="5"/>
  <c r="BG8" i="5"/>
  <c r="BH8" i="5"/>
  <c r="BI8" i="5"/>
  <c r="BJ8" i="5"/>
  <c r="BK8" i="5"/>
  <c r="BL8" i="5"/>
  <c r="BM8" i="5"/>
  <c r="BI8" i="1"/>
  <c r="BJ8" i="1"/>
  <c r="BK8" i="1"/>
  <c r="BL8" i="1"/>
  <c r="BM8" i="1"/>
  <c r="BN8" i="1"/>
  <c r="BO8" i="1"/>
  <c r="BP8" i="1"/>
  <c r="BQ8" i="1"/>
  <c r="BR8" i="1"/>
  <c r="K7" i="6" l="1"/>
  <c r="M7" i="6"/>
  <c r="AA7" i="6"/>
  <c r="AW8" i="7" l="1"/>
  <c r="AS8" i="7"/>
  <c r="AB9" i="6"/>
  <c r="AB11" i="6"/>
  <c r="AB10" i="6"/>
  <c r="AB8" i="6"/>
  <c r="BT9" i="4"/>
  <c r="BT10" i="4"/>
  <c r="BT11" i="4"/>
  <c r="BT12" i="4"/>
  <c r="BT13" i="4"/>
  <c r="BT14" i="4"/>
  <c r="BT16" i="4"/>
  <c r="BT17" i="4"/>
  <c r="BT18" i="4"/>
  <c r="BT19" i="4"/>
  <c r="BT25" i="4"/>
  <c r="BT20" i="4"/>
  <c r="BT21" i="4"/>
  <c r="BT22" i="4"/>
  <c r="BT36" i="4"/>
  <c r="BT23" i="4"/>
  <c r="BT24" i="4"/>
  <c r="BT26" i="4"/>
  <c r="BT27" i="4"/>
  <c r="BT29" i="4"/>
  <c r="BT42" i="4"/>
  <c r="BT30" i="4"/>
  <c r="BT39" i="4"/>
  <c r="BT32" i="4"/>
  <c r="BT38" i="4"/>
  <c r="BT33" i="4"/>
  <c r="BT41" i="4"/>
  <c r="BT37" i="4"/>
  <c r="BT34" i="4"/>
  <c r="BT31" i="4"/>
  <c r="BT40" i="4"/>
  <c r="BT43" i="4"/>
  <c r="BT51" i="4"/>
  <c r="BT52" i="4"/>
  <c r="BT44" i="4"/>
  <c r="BT57" i="4"/>
  <c r="BT55" i="4"/>
  <c r="BT47" i="4"/>
  <c r="BT50" i="4"/>
  <c r="BT15" i="4"/>
  <c r="BT54" i="4"/>
  <c r="BT45" i="4"/>
  <c r="BT8" i="4"/>
  <c r="BU9" i="4" l="1"/>
  <c r="BU10" i="4"/>
  <c r="BU11" i="4"/>
  <c r="BU12" i="4"/>
  <c r="BU13" i="4"/>
  <c r="BU14" i="4"/>
  <c r="BU16" i="4"/>
  <c r="BU17" i="4"/>
  <c r="BU18" i="4"/>
  <c r="BU19" i="4"/>
  <c r="BU25" i="4"/>
  <c r="BU20" i="4"/>
  <c r="BU21" i="4"/>
  <c r="BU22" i="4"/>
  <c r="BU36" i="4"/>
  <c r="BU23" i="4"/>
  <c r="BU24" i="4"/>
  <c r="BU26" i="4"/>
  <c r="BU27" i="4"/>
  <c r="BU29" i="4"/>
  <c r="BU42" i="4"/>
  <c r="BU30" i="4"/>
  <c r="BU39" i="4"/>
  <c r="BU32" i="4"/>
  <c r="BU38" i="4"/>
  <c r="BU33" i="4"/>
  <c r="BU41" i="4"/>
  <c r="BU37" i="4"/>
  <c r="BU34" i="4"/>
  <c r="BU31" i="4"/>
  <c r="BU40" i="4"/>
  <c r="BU43" i="4"/>
  <c r="BU51" i="4"/>
  <c r="BU52" i="4"/>
  <c r="BU44" i="4"/>
  <c r="BU57" i="4"/>
  <c r="BU55" i="4"/>
  <c r="BU47" i="4"/>
  <c r="BU50" i="4"/>
  <c r="BU15" i="4"/>
  <c r="BU54" i="4"/>
  <c r="BU45" i="4"/>
  <c r="BU8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O7" i="4"/>
  <c r="AP7" i="4"/>
  <c r="AQ7" i="4"/>
  <c r="AR7" i="4"/>
  <c r="AS7" i="4"/>
  <c r="AT7" i="4"/>
  <c r="AY7" i="4"/>
  <c r="AZ7" i="4"/>
  <c r="BA7" i="4"/>
  <c r="BB7" i="4"/>
  <c r="BC7" i="4"/>
  <c r="BD7" i="4"/>
  <c r="BE7" i="4"/>
  <c r="BT7" i="4"/>
  <c r="AB7" i="6"/>
  <c r="E8" i="5"/>
  <c r="F8" i="5"/>
  <c r="H8" i="5"/>
  <c r="I8" i="5"/>
  <c r="J8" i="5"/>
  <c r="K8" i="5"/>
  <c r="M8" i="5"/>
  <c r="N8" i="5"/>
  <c r="O8" i="5"/>
  <c r="R8" i="5"/>
  <c r="S8" i="5"/>
  <c r="T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X8" i="5"/>
  <c r="AY8" i="5"/>
  <c r="AZ8" i="5"/>
  <c r="BA8" i="5"/>
  <c r="BB8" i="5"/>
  <c r="E7" i="7"/>
  <c r="F7" i="7"/>
  <c r="G7" i="7"/>
  <c r="H7" i="7"/>
  <c r="I7" i="7"/>
  <c r="K7" i="7"/>
  <c r="AS7" i="7"/>
  <c r="CA46" i="5" l="1"/>
  <c r="CA34" i="5"/>
  <c r="BU7" i="4"/>
  <c r="BS9" i="5"/>
  <c r="BU9" i="5"/>
  <c r="BV9" i="5"/>
  <c r="BW9" i="5"/>
  <c r="BS12" i="5"/>
  <c r="BT12" i="5"/>
  <c r="BU12" i="5"/>
  <c r="BV12" i="5"/>
  <c r="BW12" i="5"/>
  <c r="BS13" i="5"/>
  <c r="BT13" i="5"/>
  <c r="BU13" i="5"/>
  <c r="BV13" i="5"/>
  <c r="BW13" i="5"/>
  <c r="BS19" i="5"/>
  <c r="BT19" i="5"/>
  <c r="BU19" i="5"/>
  <c r="BV19" i="5"/>
  <c r="BW19" i="5"/>
  <c r="BS20" i="5"/>
  <c r="BT20" i="5"/>
  <c r="BU20" i="5"/>
  <c r="BV20" i="5"/>
  <c r="BW20" i="5"/>
  <c r="BS21" i="5"/>
  <c r="BT21" i="5"/>
  <c r="BU21" i="5"/>
  <c r="BV21" i="5"/>
  <c r="BW21" i="5"/>
  <c r="BS33" i="5"/>
  <c r="BT33" i="5"/>
  <c r="BU33" i="5"/>
  <c r="BV33" i="5"/>
  <c r="BW33" i="5"/>
  <c r="BS35" i="5"/>
  <c r="BT35" i="5"/>
  <c r="BU35" i="5"/>
  <c r="BV35" i="5"/>
  <c r="BW35" i="5"/>
  <c r="BS36" i="5"/>
  <c r="BT36" i="5"/>
  <c r="BU36" i="5"/>
  <c r="BV36" i="5"/>
  <c r="BW36" i="5"/>
  <c r="BS37" i="5"/>
  <c r="BT37" i="5"/>
  <c r="BU37" i="5"/>
  <c r="BV37" i="5"/>
  <c r="BW37" i="5"/>
  <c r="BS39" i="5"/>
  <c r="BT39" i="5"/>
  <c r="BU39" i="5"/>
  <c r="BV39" i="5"/>
  <c r="BW39" i="5"/>
  <c r="BS40" i="5"/>
  <c r="BT40" i="5"/>
  <c r="BU40" i="5"/>
  <c r="BV40" i="5"/>
  <c r="BW40" i="5"/>
  <c r="BS42" i="5"/>
  <c r="BT42" i="5"/>
  <c r="BU42" i="5"/>
  <c r="BV42" i="5"/>
  <c r="BW42" i="5"/>
  <c r="BS44" i="5"/>
  <c r="BT44" i="5"/>
  <c r="BU44" i="5"/>
  <c r="BV44" i="5"/>
  <c r="BW44" i="5"/>
  <c r="BS45" i="5"/>
  <c r="BT45" i="5"/>
  <c r="BU45" i="5"/>
  <c r="BV45" i="5"/>
  <c r="BW45" i="5"/>
  <c r="BS46" i="5"/>
  <c r="BT46" i="5"/>
  <c r="BU46" i="5"/>
  <c r="BV46" i="5"/>
  <c r="BW46" i="5"/>
  <c r="BS47" i="5"/>
  <c r="BT47" i="5"/>
  <c r="BU47" i="5"/>
  <c r="BV47" i="5"/>
  <c r="BW47" i="5"/>
  <c r="BS48" i="5"/>
  <c r="BT48" i="5"/>
  <c r="BU48" i="5"/>
  <c r="BV48" i="5"/>
  <c r="BW48" i="5"/>
  <c r="BS49" i="5"/>
  <c r="BT49" i="5"/>
  <c r="BU49" i="5"/>
  <c r="BV49" i="5"/>
  <c r="BW49" i="5"/>
  <c r="BS50" i="5"/>
  <c r="BT50" i="5"/>
  <c r="BU50" i="5"/>
  <c r="BV50" i="5"/>
  <c r="BW50" i="5"/>
  <c r="BW11" i="5"/>
  <c r="BV11" i="5"/>
  <c r="BU11" i="5"/>
  <c r="BT11" i="5"/>
  <c r="J7" i="6"/>
  <c r="BQ15" i="4"/>
  <c r="BR15" i="4"/>
  <c r="BS15" i="4"/>
  <c r="BV15" i="4"/>
  <c r="BW15" i="4"/>
  <c r="BX15" i="4"/>
  <c r="BY15" i="4"/>
  <c r="BQ50" i="4"/>
  <c r="BR50" i="4"/>
  <c r="BS50" i="4"/>
  <c r="BV50" i="4"/>
  <c r="BW50" i="4"/>
  <c r="BX50" i="4"/>
  <c r="BY50" i="4"/>
  <c r="BQ57" i="4"/>
  <c r="BR57" i="4"/>
  <c r="BS57" i="4"/>
  <c r="BV57" i="4"/>
  <c r="BW57" i="4"/>
  <c r="BX57" i="4"/>
  <c r="BY57" i="4"/>
  <c r="BV9" i="4"/>
  <c r="BV10" i="4"/>
  <c r="BV11" i="4"/>
  <c r="BV12" i="4"/>
  <c r="BV13" i="4"/>
  <c r="BV14" i="4"/>
  <c r="BV16" i="4"/>
  <c r="BV17" i="4"/>
  <c r="BV18" i="4"/>
  <c r="BV19" i="4"/>
  <c r="BV25" i="4"/>
  <c r="BV20" i="4"/>
  <c r="BV21" i="4"/>
  <c r="BV22" i="4"/>
  <c r="BV36" i="4"/>
  <c r="BV23" i="4"/>
  <c r="BV24" i="4"/>
  <c r="BV26" i="4"/>
  <c r="BV27" i="4"/>
  <c r="BV29" i="4"/>
  <c r="BV42" i="4"/>
  <c r="BV30" i="4"/>
  <c r="BV39" i="4"/>
  <c r="BV32" i="4"/>
  <c r="BV38" i="4"/>
  <c r="BV33" i="4"/>
  <c r="BV41" i="4"/>
  <c r="BV37" i="4"/>
  <c r="BV34" i="4"/>
  <c r="BV31" i="4"/>
  <c r="BV40" i="4"/>
  <c r="BV43" i="4"/>
  <c r="BV51" i="4"/>
  <c r="BV52" i="4"/>
  <c r="BV44" i="4"/>
  <c r="BV55" i="4"/>
  <c r="BV47" i="4"/>
  <c r="BV54" i="4"/>
  <c r="BV45" i="4"/>
  <c r="BW9" i="4"/>
  <c r="BX9" i="4"/>
  <c r="BY9" i="4"/>
  <c r="BW10" i="4"/>
  <c r="BX10" i="4"/>
  <c r="BY10" i="4"/>
  <c r="BW11" i="4"/>
  <c r="BX11" i="4"/>
  <c r="BY11" i="4"/>
  <c r="BW12" i="4"/>
  <c r="BX12" i="4"/>
  <c r="BY12" i="4"/>
  <c r="BW13" i="4"/>
  <c r="BX13" i="4"/>
  <c r="BY13" i="4"/>
  <c r="BW14" i="4"/>
  <c r="BX14" i="4"/>
  <c r="BY14" i="4"/>
  <c r="BW16" i="4"/>
  <c r="BX16" i="4"/>
  <c r="BY16" i="4"/>
  <c r="BW17" i="4"/>
  <c r="BX17" i="4"/>
  <c r="BY17" i="4"/>
  <c r="BW18" i="4"/>
  <c r="BX18" i="4"/>
  <c r="BY18" i="4"/>
  <c r="BW19" i="4"/>
  <c r="BX19" i="4"/>
  <c r="BY19" i="4"/>
  <c r="BW25" i="4"/>
  <c r="BX25" i="4"/>
  <c r="BY25" i="4"/>
  <c r="BW20" i="4"/>
  <c r="BX20" i="4"/>
  <c r="BY20" i="4"/>
  <c r="BW21" i="4"/>
  <c r="BX21" i="4"/>
  <c r="BY21" i="4"/>
  <c r="BW22" i="4"/>
  <c r="BX22" i="4"/>
  <c r="BY22" i="4"/>
  <c r="BW36" i="4"/>
  <c r="BX36" i="4"/>
  <c r="BY36" i="4"/>
  <c r="BW23" i="4"/>
  <c r="BX23" i="4"/>
  <c r="BY23" i="4"/>
  <c r="BW24" i="4"/>
  <c r="BX24" i="4"/>
  <c r="BY24" i="4"/>
  <c r="BW26" i="4"/>
  <c r="BX26" i="4"/>
  <c r="BY26" i="4"/>
  <c r="BW27" i="4"/>
  <c r="BX27" i="4"/>
  <c r="BY27" i="4"/>
  <c r="BW29" i="4"/>
  <c r="BX29" i="4"/>
  <c r="BY29" i="4"/>
  <c r="BW42" i="4"/>
  <c r="BX42" i="4"/>
  <c r="BY42" i="4"/>
  <c r="BW30" i="4"/>
  <c r="BX30" i="4"/>
  <c r="BY30" i="4"/>
  <c r="BW39" i="4"/>
  <c r="BX39" i="4"/>
  <c r="BY39" i="4"/>
  <c r="BW32" i="4"/>
  <c r="BX32" i="4"/>
  <c r="BY32" i="4"/>
  <c r="BW38" i="4"/>
  <c r="BX38" i="4"/>
  <c r="BY38" i="4"/>
  <c r="BW33" i="4"/>
  <c r="BX33" i="4"/>
  <c r="BY33" i="4"/>
  <c r="BW41" i="4"/>
  <c r="BX41" i="4"/>
  <c r="BY41" i="4"/>
  <c r="BW37" i="4"/>
  <c r="BX37" i="4"/>
  <c r="BY37" i="4"/>
  <c r="BW34" i="4"/>
  <c r="BX34" i="4"/>
  <c r="BY34" i="4"/>
  <c r="BW31" i="4"/>
  <c r="BX31" i="4"/>
  <c r="BY31" i="4"/>
  <c r="BW40" i="4"/>
  <c r="BX40" i="4"/>
  <c r="BY40" i="4"/>
  <c r="BW43" i="4"/>
  <c r="BX43" i="4"/>
  <c r="BY43" i="4"/>
  <c r="BW51" i="4"/>
  <c r="BX51" i="4"/>
  <c r="BY51" i="4"/>
  <c r="BW52" i="4"/>
  <c r="BX52" i="4"/>
  <c r="BY52" i="4"/>
  <c r="BW44" i="4"/>
  <c r="BX44" i="4"/>
  <c r="BY44" i="4"/>
  <c r="BW55" i="4"/>
  <c r="BX55" i="4"/>
  <c r="BY55" i="4"/>
  <c r="BW47" i="4"/>
  <c r="BX47" i="4"/>
  <c r="BY47" i="4"/>
  <c r="BW54" i="4"/>
  <c r="BX54" i="4"/>
  <c r="BY54" i="4"/>
  <c r="BW45" i="4"/>
  <c r="BX45" i="4"/>
  <c r="BY45" i="4"/>
  <c r="BY8" i="4"/>
  <c r="BX8" i="4"/>
  <c r="BW8" i="4"/>
  <c r="AF9" i="6"/>
  <c r="AG9" i="6"/>
  <c r="AH9" i="6"/>
  <c r="AI9" i="6"/>
  <c r="AF11" i="6"/>
  <c r="AG11" i="6"/>
  <c r="AH11" i="6"/>
  <c r="AI11" i="6"/>
  <c r="AF10" i="6"/>
  <c r="AG10" i="6"/>
  <c r="AH10" i="6"/>
  <c r="AI10" i="6"/>
  <c r="F7" i="6"/>
  <c r="G7" i="6"/>
  <c r="H7" i="6"/>
  <c r="I7" i="6"/>
  <c r="E7" i="6"/>
  <c r="AW13" i="7"/>
  <c r="AW12" i="7"/>
  <c r="AW11" i="7"/>
  <c r="AW10" i="7"/>
  <c r="AW9" i="7"/>
  <c r="AW7" i="7" s="1"/>
  <c r="AI8" i="6"/>
  <c r="AH8" i="6"/>
  <c r="AG8" i="6"/>
  <c r="AF8" i="6"/>
  <c r="BR9" i="5"/>
  <c r="BR12" i="5"/>
  <c r="BR13" i="5"/>
  <c r="BR19" i="5"/>
  <c r="BR20" i="5"/>
  <c r="BR21" i="5"/>
  <c r="BR33" i="5"/>
  <c r="BR35" i="5"/>
  <c r="BR36" i="5"/>
  <c r="BR37" i="5"/>
  <c r="BR39" i="5"/>
  <c r="BR40" i="5"/>
  <c r="BR42" i="5"/>
  <c r="BR44" i="5"/>
  <c r="BR45" i="5"/>
  <c r="BR46" i="5"/>
  <c r="BR47" i="5"/>
  <c r="BR48" i="5"/>
  <c r="BR49" i="5"/>
  <c r="BR50" i="5"/>
  <c r="BR11" i="5"/>
  <c r="AV8" i="1"/>
  <c r="AW8" i="1"/>
  <c r="AX8" i="1"/>
  <c r="BB8" i="1"/>
  <c r="BC8" i="1"/>
  <c r="BD8" i="1"/>
  <c r="BE8" i="1"/>
  <c r="BF8" i="1"/>
  <c r="BG8" i="1"/>
  <c r="BH8" i="1"/>
  <c r="BQ9" i="5"/>
  <c r="BQ12" i="5"/>
  <c r="BQ13" i="5"/>
  <c r="BQ19" i="5"/>
  <c r="BQ20" i="5"/>
  <c r="BQ21" i="5"/>
  <c r="BQ33" i="5"/>
  <c r="BQ35" i="5"/>
  <c r="BQ36" i="5"/>
  <c r="BQ37" i="5"/>
  <c r="BQ39" i="5"/>
  <c r="BQ40" i="5"/>
  <c r="BQ42" i="5"/>
  <c r="BQ44" i="5"/>
  <c r="BQ45" i="5"/>
  <c r="BQ46" i="5"/>
  <c r="BQ47" i="5"/>
  <c r="BQ48" i="5"/>
  <c r="BQ49" i="5"/>
  <c r="BQ50" i="5"/>
  <c r="BQ11" i="5"/>
  <c r="BS9" i="4"/>
  <c r="BS10" i="4"/>
  <c r="BS11" i="4"/>
  <c r="BS12" i="4"/>
  <c r="BS13" i="4"/>
  <c r="BS14" i="4"/>
  <c r="BS16" i="4"/>
  <c r="BS17" i="4"/>
  <c r="BS18" i="4"/>
  <c r="BS19" i="4"/>
  <c r="BS25" i="4"/>
  <c r="BS20" i="4"/>
  <c r="BS21" i="4"/>
  <c r="BS22" i="4"/>
  <c r="BS36" i="4"/>
  <c r="BS23" i="4"/>
  <c r="BS24" i="4"/>
  <c r="BS26" i="4"/>
  <c r="BS27" i="4"/>
  <c r="BS29" i="4"/>
  <c r="BS42" i="4"/>
  <c r="BS30" i="4"/>
  <c r="BS39" i="4"/>
  <c r="BS32" i="4"/>
  <c r="BS38" i="4"/>
  <c r="BS33" i="4"/>
  <c r="BS41" i="4"/>
  <c r="BS37" i="4"/>
  <c r="BS34" i="4"/>
  <c r="BS31" i="4"/>
  <c r="BS40" i="4"/>
  <c r="BS43" i="4"/>
  <c r="BS51" i="4"/>
  <c r="BS52" i="4"/>
  <c r="BS44" i="4"/>
  <c r="BS55" i="4"/>
  <c r="BS47" i="4"/>
  <c r="BS54" i="4"/>
  <c r="BS45" i="4"/>
  <c r="BS8" i="4"/>
  <c r="AI8" i="1"/>
  <c r="AK8" i="1"/>
  <c r="AL8" i="1"/>
  <c r="AM8" i="1"/>
  <c r="AO8" i="1"/>
  <c r="AP8" i="1"/>
  <c r="AQ8" i="1"/>
  <c r="AR8" i="1"/>
  <c r="AS8" i="1"/>
  <c r="AT8" i="1"/>
  <c r="AU8" i="1"/>
  <c r="BP11" i="5"/>
  <c r="BN9" i="5"/>
  <c r="BP9" i="5"/>
  <c r="BN12" i="5"/>
  <c r="BP12" i="5"/>
  <c r="BN13" i="5"/>
  <c r="BP13" i="5"/>
  <c r="BN19" i="5"/>
  <c r="BP19" i="5"/>
  <c r="BN20" i="5"/>
  <c r="BP20" i="5"/>
  <c r="BN21" i="5"/>
  <c r="BP21" i="5"/>
  <c r="BN33" i="5"/>
  <c r="BP33" i="5"/>
  <c r="BN35" i="5"/>
  <c r="BP35" i="5"/>
  <c r="BN36" i="5"/>
  <c r="BP36" i="5"/>
  <c r="BN37" i="5"/>
  <c r="BP37" i="5"/>
  <c r="BN39" i="5"/>
  <c r="BP39" i="5"/>
  <c r="BN40" i="5"/>
  <c r="BP40" i="5"/>
  <c r="BN42" i="5"/>
  <c r="BP42" i="5"/>
  <c r="BN44" i="5"/>
  <c r="BP44" i="5"/>
  <c r="BN45" i="5"/>
  <c r="BP45" i="5"/>
  <c r="BN46" i="5"/>
  <c r="BP46" i="5"/>
  <c r="BN47" i="5"/>
  <c r="BP47" i="5"/>
  <c r="BN48" i="5"/>
  <c r="BP48" i="5"/>
  <c r="BN49" i="5"/>
  <c r="BP49" i="5"/>
  <c r="BN50" i="5"/>
  <c r="BP50" i="5"/>
  <c r="BP8" i="4"/>
  <c r="BQ8" i="4"/>
  <c r="BR8" i="4"/>
  <c r="BP9" i="4"/>
  <c r="BQ9" i="4"/>
  <c r="BR9" i="4"/>
  <c r="BP10" i="4"/>
  <c r="BQ10" i="4"/>
  <c r="BR10" i="4"/>
  <c r="BQ11" i="4"/>
  <c r="BR11" i="4"/>
  <c r="BQ12" i="4"/>
  <c r="BR12" i="4"/>
  <c r="BQ13" i="4"/>
  <c r="BR13" i="4"/>
  <c r="BQ14" i="4"/>
  <c r="BR14" i="4"/>
  <c r="BQ16" i="4"/>
  <c r="BR16" i="4"/>
  <c r="BQ17" i="4"/>
  <c r="BR17" i="4"/>
  <c r="BQ18" i="4"/>
  <c r="BR18" i="4"/>
  <c r="BQ19" i="4"/>
  <c r="BR19" i="4"/>
  <c r="BQ25" i="4"/>
  <c r="BR25" i="4"/>
  <c r="BQ20" i="4"/>
  <c r="BR20" i="4"/>
  <c r="BQ21" i="4"/>
  <c r="BR21" i="4"/>
  <c r="BQ22" i="4"/>
  <c r="BR22" i="4"/>
  <c r="BQ36" i="4"/>
  <c r="BR36" i="4"/>
  <c r="BQ23" i="4"/>
  <c r="BR23" i="4"/>
  <c r="BQ24" i="4"/>
  <c r="BR24" i="4"/>
  <c r="BQ26" i="4"/>
  <c r="BR26" i="4"/>
  <c r="BQ27" i="4"/>
  <c r="BR27" i="4"/>
  <c r="BQ29" i="4"/>
  <c r="BR29" i="4"/>
  <c r="BQ42" i="4"/>
  <c r="BR42" i="4"/>
  <c r="BQ30" i="4"/>
  <c r="BR30" i="4"/>
  <c r="BQ39" i="4"/>
  <c r="BR39" i="4"/>
  <c r="BQ32" i="4"/>
  <c r="BR32" i="4"/>
  <c r="BQ38" i="4"/>
  <c r="BR38" i="4"/>
  <c r="BQ33" i="4"/>
  <c r="BR33" i="4"/>
  <c r="BQ41" i="4"/>
  <c r="BR41" i="4"/>
  <c r="BQ37" i="4"/>
  <c r="BR37" i="4"/>
  <c r="BQ34" i="4"/>
  <c r="BR34" i="4"/>
  <c r="BQ31" i="4"/>
  <c r="BR31" i="4"/>
  <c r="BQ40" i="4"/>
  <c r="BR40" i="4"/>
  <c r="BQ43" i="4"/>
  <c r="BR43" i="4"/>
  <c r="BQ51" i="4"/>
  <c r="BR51" i="4"/>
  <c r="BQ52" i="4"/>
  <c r="BR52" i="4"/>
  <c r="BQ44" i="4"/>
  <c r="BR44" i="4"/>
  <c r="BQ55" i="4"/>
  <c r="BR55" i="4"/>
  <c r="BQ47" i="4"/>
  <c r="BR47" i="4"/>
  <c r="BQ54" i="4"/>
  <c r="BR54" i="4"/>
  <c r="BQ45" i="4"/>
  <c r="BR45" i="4"/>
  <c r="G8" i="1"/>
  <c r="H8" i="1"/>
  <c r="I8" i="1"/>
  <c r="J8" i="1"/>
  <c r="K8" i="1"/>
  <c r="L8" i="1"/>
  <c r="M8" i="1"/>
  <c r="N8" i="1"/>
  <c r="O8" i="1"/>
  <c r="Q8" i="1"/>
  <c r="R8" i="1"/>
  <c r="S8" i="1"/>
  <c r="T8" i="1"/>
  <c r="U8" i="1"/>
  <c r="V8" i="1"/>
  <c r="X8" i="1"/>
  <c r="AB8" i="1"/>
  <c r="AC8" i="1"/>
  <c r="AE8" i="1"/>
  <c r="AF8" i="1"/>
  <c r="AG8" i="1"/>
  <c r="AH8" i="1"/>
  <c r="BZ10" i="4" l="1"/>
  <c r="CA10" i="4" s="1"/>
  <c r="BW8" i="1"/>
  <c r="BX13" i="5"/>
  <c r="BY13" i="5" s="1"/>
  <c r="BV8" i="1"/>
  <c r="BO8" i="5"/>
  <c r="BX12" i="5"/>
  <c r="BY12" i="5" s="1"/>
  <c r="BN8" i="5"/>
  <c r="BZ18" i="4"/>
  <c r="CA18" i="4" s="1"/>
  <c r="BZ13" i="4"/>
  <c r="CA13" i="4" s="1"/>
  <c r="BZ11" i="4"/>
  <c r="CA11" i="4" s="1"/>
  <c r="BS8" i="1"/>
  <c r="BT8" i="1"/>
  <c r="BX9" i="5"/>
  <c r="BY9" i="5" s="1"/>
  <c r="BP8" i="5"/>
  <c r="BQ8" i="5"/>
  <c r="BU8" i="1"/>
  <c r="BR8" i="5"/>
  <c r="BX36" i="5"/>
  <c r="BY36" i="5" s="1"/>
  <c r="AV7" i="7"/>
  <c r="BZ34" i="4"/>
  <c r="CA34" i="4" s="1"/>
  <c r="BZ38" i="4"/>
  <c r="CA38" i="4" s="1"/>
  <c r="BR7" i="4"/>
  <c r="BP7" i="4"/>
  <c r="BS7" i="4"/>
  <c r="BQ7" i="4"/>
  <c r="BZ57" i="4"/>
  <c r="CA57" i="4" s="1"/>
  <c r="BZ15" i="4"/>
  <c r="CA15" i="4" s="1"/>
  <c r="BZ52" i="4"/>
  <c r="CA52" i="4" s="1"/>
  <c r="BZ51" i="4"/>
  <c r="CA51" i="4" s="1"/>
  <c r="BV7" i="4"/>
  <c r="BZ50" i="4"/>
  <c r="CA50" i="4" s="1"/>
  <c r="BZ36" i="4"/>
  <c r="CA36" i="4" s="1"/>
  <c r="BZ29" i="4"/>
  <c r="CA29" i="4" s="1"/>
  <c r="BZ27" i="4"/>
  <c r="CA27" i="4" s="1"/>
  <c r="BZ24" i="4"/>
  <c r="CA24" i="4" s="1"/>
  <c r="BZ23" i="4"/>
  <c r="CA23" i="4" s="1"/>
  <c r="BZ20" i="4"/>
  <c r="CA20" i="4" s="1"/>
  <c r="BZ16" i="4"/>
  <c r="CA16" i="4" s="1"/>
  <c r="BZ14" i="4"/>
  <c r="CA14" i="4" s="1"/>
  <c r="BZ12" i="4"/>
  <c r="CA12" i="4" s="1"/>
  <c r="BZ9" i="4"/>
  <c r="CA9" i="4" s="1"/>
  <c r="BX48" i="5"/>
  <c r="BY48" i="5" s="1"/>
  <c r="BX47" i="5"/>
  <c r="BY47" i="5" s="1"/>
  <c r="BX46" i="5"/>
  <c r="BY46" i="5" s="1"/>
  <c r="BX42" i="5"/>
  <c r="BY42" i="5" s="1"/>
  <c r="BX37" i="5"/>
  <c r="BY37" i="5" s="1"/>
  <c r="BX11" i="5"/>
  <c r="BY11" i="5" s="1"/>
  <c r="BX8" i="1"/>
  <c r="AC7" i="6"/>
  <c r="BZ8" i="4"/>
  <c r="CA8" i="4" s="1"/>
  <c r="BZ54" i="4"/>
  <c r="CA54" i="4" s="1"/>
  <c r="BZ55" i="4"/>
  <c r="CA55" i="4" s="1"/>
  <c r="BZ44" i="4"/>
  <c r="CA44" i="4" s="1"/>
  <c r="BZ40" i="4"/>
  <c r="CA40" i="4" s="1"/>
  <c r="BZ31" i="4"/>
  <c r="CA31" i="4" s="1"/>
  <c r="BZ37" i="4"/>
  <c r="CA37" i="4" s="1"/>
  <c r="BZ33" i="4"/>
  <c r="CA33" i="4" s="1"/>
  <c r="BZ32" i="4"/>
  <c r="CA32" i="4" s="1"/>
  <c r="BZ42" i="4"/>
  <c r="CA42" i="4" s="1"/>
  <c r="BZ26" i="4"/>
  <c r="CA26" i="4" s="1"/>
  <c r="BZ22" i="4"/>
  <c r="CA22" i="4" s="1"/>
  <c r="BZ25" i="4"/>
  <c r="CA25" i="4" s="1"/>
  <c r="BZ19" i="4"/>
  <c r="CA19" i="4" s="1"/>
  <c r="BZ17" i="4"/>
  <c r="CA17" i="4" s="1"/>
  <c r="BZ45" i="4"/>
  <c r="CA45" i="4" s="1"/>
  <c r="BZ47" i="4"/>
  <c r="CA47" i="4" s="1"/>
  <c r="BZ39" i="4"/>
  <c r="CA39" i="4" s="1"/>
  <c r="BZ41" i="4"/>
  <c r="CA41" i="4" s="1"/>
  <c r="BZ43" i="4"/>
  <c r="CA43" i="4" s="1"/>
  <c r="BZ30" i="4"/>
  <c r="CA30" i="4" s="1"/>
  <c r="BZ21" i="4"/>
  <c r="CA21" i="4" s="1"/>
  <c r="BB9" i="7"/>
  <c r="BB10" i="7"/>
  <c r="BB11" i="7"/>
  <c r="BB13" i="7"/>
  <c r="BY8" i="1"/>
  <c r="BX50" i="5"/>
  <c r="BY50" i="5" s="1"/>
  <c r="BX49" i="5"/>
  <c r="BY49" i="5" s="1"/>
  <c r="BX45" i="5"/>
  <c r="BY45" i="5" s="1"/>
  <c r="BX44" i="5"/>
  <c r="BY44" i="5" s="1"/>
  <c r="BX40" i="5"/>
  <c r="BY40" i="5" s="1"/>
  <c r="BX39" i="5"/>
  <c r="BY39" i="5" s="1"/>
  <c r="BX35" i="5"/>
  <c r="BY35" i="5" s="1"/>
  <c r="BX33" i="5"/>
  <c r="BY33" i="5" s="1"/>
  <c r="BX21" i="5"/>
  <c r="BY21" i="5" s="1"/>
  <c r="BX20" i="5"/>
  <c r="BY20" i="5" s="1"/>
  <c r="BX19" i="5"/>
  <c r="BY19" i="5" s="1"/>
  <c r="BT8" i="5"/>
  <c r="BB8" i="7"/>
  <c r="BB12" i="7"/>
  <c r="AJ9" i="6"/>
  <c r="AK9" i="6" s="1"/>
  <c r="AF7" i="6"/>
  <c r="AJ8" i="6"/>
  <c r="AK8" i="6" s="1"/>
  <c r="AJ10" i="6"/>
  <c r="AK10" i="6" s="1"/>
  <c r="AJ11" i="6"/>
  <c r="AK11" i="6" s="1"/>
  <c r="AY9" i="6" l="1"/>
  <c r="AY10" i="6"/>
  <c r="AX8" i="6"/>
  <c r="AZ9" i="6"/>
  <c r="AZ11" i="6"/>
  <c r="AZ10" i="6"/>
  <c r="AY11" i="6"/>
  <c r="AZ8" i="6"/>
  <c r="AX9" i="6"/>
  <c r="AX11" i="6"/>
  <c r="AX10" i="6"/>
  <c r="AY8" i="6"/>
</calcChain>
</file>

<file path=xl/sharedStrings.xml><?xml version="1.0" encoding="utf-8"?>
<sst xmlns="http://schemas.openxmlformats.org/spreadsheetml/2006/main" count="1635" uniqueCount="657">
  <si>
    <t>1 курс</t>
  </si>
  <si>
    <t>1 семестр</t>
  </si>
  <si>
    <t>№ п/п</t>
  </si>
  <si>
    <t>П.І.Б.</t>
  </si>
  <si>
    <t>Комерч</t>
  </si>
  <si>
    <t>Группа</t>
  </si>
  <si>
    <t>Ср. бал 1 семестр</t>
  </si>
  <si>
    <t>Ср.балл</t>
  </si>
  <si>
    <t>оценок «отлично»</t>
  </si>
  <si>
    <t>оценок «хорошо»</t>
  </si>
  <si>
    <t>оценок «удовлетворительно»</t>
  </si>
  <si>
    <t>Всего оценок</t>
  </si>
  <si>
    <t>% оценок «отлично»</t>
  </si>
  <si>
    <t>ПМК/ІСПИТ</t>
  </si>
  <si>
    <t>ПМК</t>
  </si>
  <si>
    <t>Іспит</t>
  </si>
  <si>
    <t>СЕРЕДНІЙ БАЛ ПО ПРЕДМ,</t>
  </si>
  <si>
    <t>ИТОГИ</t>
  </si>
  <si>
    <t>Абсолютная успеваемость</t>
  </si>
  <si>
    <t>Качественная успеваемость</t>
  </si>
  <si>
    <t>група</t>
  </si>
  <si>
    <t>ІСПИТ</t>
  </si>
  <si>
    <t>Финан</t>
  </si>
  <si>
    <t>Ср. бал 2 семестр</t>
  </si>
  <si>
    <t>2 семестр</t>
  </si>
  <si>
    <t>Ср. бал 3 семестр</t>
  </si>
  <si>
    <t>3 семестр</t>
  </si>
  <si>
    <t>2 курс</t>
  </si>
  <si>
    <t>ВИКЛАДАЧ</t>
  </si>
  <si>
    <t>Кількість годин</t>
  </si>
  <si>
    <t>Тип дисципліни</t>
  </si>
  <si>
    <t>СЕРЕДНІЙ БАЛ</t>
  </si>
  <si>
    <t>Аналіз успішності студентів</t>
  </si>
  <si>
    <t>Ср. бал 4 семестр</t>
  </si>
  <si>
    <t>Кількість годин на семестр</t>
  </si>
  <si>
    <t>Всього годин за навчальний рік</t>
  </si>
  <si>
    <t>4 семестр</t>
  </si>
  <si>
    <t>Ср. бал 5 семестр</t>
  </si>
  <si>
    <t>Ср. бал 6 семестр</t>
  </si>
  <si>
    <t>3 курс</t>
  </si>
  <si>
    <t>5 семестр</t>
  </si>
  <si>
    <t>6 семестр</t>
  </si>
  <si>
    <t>Екологи</t>
  </si>
  <si>
    <t>Видавнича справа і технічне редагування Сисоєва Ю.А.</t>
  </si>
  <si>
    <t>Технологія фотореєстраційних процесів Грабовський Є.М.</t>
  </si>
  <si>
    <t>Додрукарське опрацювання інформації  Назарова С.О.</t>
  </si>
  <si>
    <t>Системи перетворення та обробки інформації у видавничій справі  Пандорін О.К., Грабовський Є.М.</t>
  </si>
  <si>
    <t>Політологія Коротков Д.С.</t>
  </si>
  <si>
    <t>Соціологія і психологія Мажник Н.І.</t>
  </si>
  <si>
    <t>Основи проектування Web-видань                  Молчанов В.П.</t>
  </si>
  <si>
    <t>Українська  мова (за професійним спрямуванням) Казимир І.І.</t>
  </si>
  <si>
    <t>Філософія  Коротков Д.Ю.</t>
  </si>
  <si>
    <t>Технології ООП Бондар І.О.</t>
  </si>
  <si>
    <t>Ср. бал1 семестр</t>
  </si>
  <si>
    <t>Ср. бал2 семестр</t>
  </si>
  <si>
    <t>Ср. бал3 семестр</t>
  </si>
  <si>
    <t>7 семестр</t>
  </si>
  <si>
    <t>8 семестр</t>
  </si>
  <si>
    <t>Ср. бал 7 семестр</t>
  </si>
  <si>
    <t>Ср. бал 8 семестр</t>
  </si>
  <si>
    <t>Виробнича практика</t>
  </si>
  <si>
    <t>Комп'ютерні мережі та захист інформації</t>
  </si>
  <si>
    <t>Основи підприємницької діяльності Кривобок К.В.</t>
  </si>
  <si>
    <t>Технологія WEB-дизайну Молчанов В.П.</t>
  </si>
  <si>
    <t>Економічна теорія Пивавар І.В.</t>
  </si>
  <si>
    <t>Материалознавство Дитиненко С.О.</t>
  </si>
  <si>
    <t>Междисциплінарний курсовий проект Сисоєва Ю.А.</t>
  </si>
  <si>
    <t>Технологічні процеси видавничо-поліграфічної справи Оленич М.М.</t>
  </si>
  <si>
    <t>Тримірне моделювання Гаврилов В.П.</t>
  </si>
  <si>
    <t>Додрукарське опрацювання інформації Назарова С.О.</t>
  </si>
  <si>
    <t>6.04.122.012.18.01</t>
  </si>
  <si>
    <t>Інформатика Бринза Н.О.</t>
  </si>
  <si>
    <t>Вища математика Воронін А.В.</t>
  </si>
  <si>
    <t>К</t>
  </si>
  <si>
    <t>Технології паралельного програмування Аксак Н.Г.</t>
  </si>
  <si>
    <t>Комп'ютерні мережі Мінухін С.В.</t>
  </si>
  <si>
    <t>Веб-технології та веб-дизайн Алексієв В.О.</t>
  </si>
  <si>
    <t>Моделювання інформаційних систем Беседовський О.М.</t>
  </si>
  <si>
    <t>Вища математика Рибалко А.П.</t>
  </si>
  <si>
    <t>Основи алгоритмізації Щербаков О.В.</t>
  </si>
  <si>
    <t>Програмування Федорченко В.М.</t>
  </si>
  <si>
    <t>Вища математика Денисова Т.В.</t>
  </si>
  <si>
    <t>Інформаційні технології Грабовський Є.М.</t>
  </si>
  <si>
    <t>Інформатика та комп'ютерна техніка Бережна О.Б.</t>
  </si>
  <si>
    <t>Видавнича справа і технічне редагування Андрющенко Т.Ю.</t>
  </si>
  <si>
    <t>Видавничо-поліграфічні матеріали Дитиненко С.О.</t>
  </si>
  <si>
    <t>Основи проектування Web-видань Молчанов В.П.</t>
  </si>
  <si>
    <t>Іноземна мова (за професійним спрямуванням)</t>
  </si>
  <si>
    <t>Майнор або вільний майнор</t>
  </si>
  <si>
    <t>6.04.051.020.19.01</t>
  </si>
  <si>
    <t>6.04.051.100.19.01</t>
  </si>
  <si>
    <t>6.04.121.012.19.01</t>
  </si>
  <si>
    <t>6.04.122.010.19.01</t>
  </si>
  <si>
    <t>6.04.122.012.19.01</t>
  </si>
  <si>
    <t>6.04.121.010.19.01</t>
  </si>
  <si>
    <t>6.04.125.012.19.01</t>
  </si>
  <si>
    <t>6.04.125.010.19.01</t>
  </si>
  <si>
    <t>6.04.124.010.19.01</t>
  </si>
  <si>
    <t>6.04.126.01019.01</t>
  </si>
  <si>
    <t>6.04.186.010.19.01</t>
  </si>
  <si>
    <t>6.04.186.012.19.01</t>
  </si>
  <si>
    <t>Бичков Сергій Романович</t>
  </si>
  <si>
    <t>Бугайова Катерина Миколаївна</t>
  </si>
  <si>
    <t>Валіуллов Марат Дамірович</t>
  </si>
  <si>
    <t>Горохова Анастасія Олександрівна</t>
  </si>
  <si>
    <t>Дейч Владислав Віталійович</t>
  </si>
  <si>
    <t>Дерюгіна Дар`я Ігорівна</t>
  </si>
  <si>
    <t>Євтушенко Владислав Віталійович</t>
  </si>
  <si>
    <t>Колодяжний Микола Геннадійович</t>
  </si>
  <si>
    <t>Костильова Анастасія Павлівна</t>
  </si>
  <si>
    <t>Кравчина Дмитро Михайлович</t>
  </si>
  <si>
    <t>Кругліков Олександр Ярославович</t>
  </si>
  <si>
    <t>Лябах Анжела Сергіївна</t>
  </si>
  <si>
    <t>Малинкіна Олена Андріївна</t>
  </si>
  <si>
    <t>Овчаренко Сніжана Олександрівна</t>
  </si>
  <si>
    <t>Перетятько Таїсія Сергіївна</t>
  </si>
  <si>
    <t>Петрухіна Юлія Русланівна</t>
  </si>
  <si>
    <t>Приліпко Максим Олегович</t>
  </si>
  <si>
    <t>Стешенко Анастасія Юріївна</t>
  </si>
  <si>
    <t>Тонка Єлизавета Ярославівна</t>
  </si>
  <si>
    <t>Флюстикова Марія Володимирівна</t>
  </si>
  <si>
    <t>Шмалько Тимофій Андрійович</t>
  </si>
  <si>
    <t>Навчальна практика Університетська освіта Клебанова Т.С.</t>
  </si>
  <si>
    <t>Навчальна дисципліна технологічного спрямування</t>
  </si>
  <si>
    <t>Українська мова (за професійним спрямуванням) Сметана І.І.</t>
  </si>
  <si>
    <t>Бочарнікова Дар`я Романівна</t>
  </si>
  <si>
    <t>Віксман Марія Олександрівна</t>
  </si>
  <si>
    <t>Дорошок Владислав Олегович</t>
  </si>
  <si>
    <t>Касьяненко Катерина Дмитрівна</t>
  </si>
  <si>
    <t>Косенко Максим Олександрович</t>
  </si>
  <si>
    <t>Кравцова Анастасія Миколаївна</t>
  </si>
  <si>
    <t>Маленко Олександр Олегович</t>
  </si>
  <si>
    <t>Матвіїва Інеса Анатоліївна</t>
  </si>
  <si>
    <t>Мєсєчко Олег Денисович</t>
  </si>
  <si>
    <t>Рябокобила Роман Олегович</t>
  </si>
  <si>
    <t>Солопіхіна Карина Віталіївна</t>
  </si>
  <si>
    <t>Навчальна практика Університетська освіта Сєрова І.А.</t>
  </si>
  <si>
    <t>Українська мова (за професійним спрямуванням) Карікова Н.М.</t>
  </si>
  <si>
    <t>Литовченко Олексій Олександрович</t>
  </si>
  <si>
    <t>Літвін Катерина Олексіївна</t>
  </si>
  <si>
    <t>Мартиненков Данило Сергійович</t>
  </si>
  <si>
    <t>Марченко Артем Олександрович</t>
  </si>
  <si>
    <t>Мендель Микита Ігорович</t>
  </si>
  <si>
    <t>Мінова Катерина Андріївна</t>
  </si>
  <si>
    <t>Панченко Данило Олександрович</t>
  </si>
  <si>
    <t>Прітченко Кирило Юрійович</t>
  </si>
  <si>
    <t>Саблук Володимир Олександрович</t>
  </si>
  <si>
    <t>Смирнов Кирило Юрійович</t>
  </si>
  <si>
    <t>Навчальна практика Університетська освіта Беседовський О.М.</t>
  </si>
  <si>
    <t>Вступ до фаху Гризун Л.Е.</t>
  </si>
  <si>
    <t>Вища математика Стєпанова К.В.</t>
  </si>
  <si>
    <t>Українська мова (за професійним спрямуванням) Казимир І.І.</t>
  </si>
  <si>
    <t xml:space="preserve"> Основи алгоритмізації Гризун Л.Е.</t>
  </si>
  <si>
    <t>Програмування Мілов О.В.</t>
  </si>
  <si>
    <t>Бекетов Микита Сергійович</t>
  </si>
  <si>
    <t>Бондаренко Данило Володимирович</t>
  </si>
  <si>
    <t>Власенко Станіслав Віталійович</t>
  </si>
  <si>
    <t>Грінєвич В`ячеслав Дмитрович</t>
  </si>
  <si>
    <t>Євтушенко Богдан Віталійович</t>
  </si>
  <si>
    <t>Корчан Олег Сергійович</t>
  </si>
  <si>
    <t>Матяш Денис Артемович</t>
  </si>
  <si>
    <t>Щербакова Катерина Андріївна</t>
  </si>
  <si>
    <t>6.04.121.010.19.02</t>
  </si>
  <si>
    <t>Герман Анастасія Олександрівна</t>
  </si>
  <si>
    <t>Джичка Антон Мирославович</t>
  </si>
  <si>
    <t>Єфремов Денис Русланович</t>
  </si>
  <si>
    <t>Маджидов Амонулло Шомахмадович</t>
  </si>
  <si>
    <t>Майборода Олексій Олексійович</t>
  </si>
  <si>
    <t>Мещеряков Костянтин Сергійович</t>
  </si>
  <si>
    <t>Нестеренко Олександр Сергійович</t>
  </si>
  <si>
    <t>Ніколов Кирило Андрійович</t>
  </si>
  <si>
    <t>Порада Владислав Дмитрович</t>
  </si>
  <si>
    <t>Пузанов Данило Олександрович</t>
  </si>
  <si>
    <t>Редька Євгеній Олегович</t>
  </si>
  <si>
    <t>Сичевська Юлія Денисівна</t>
  </si>
  <si>
    <t>Сухоруков Віталій Сергійович</t>
  </si>
  <si>
    <t>Ушаков Данііл Сергійович</t>
  </si>
  <si>
    <t>Шевчук Володимир Григорович</t>
  </si>
  <si>
    <t>Шевяков Роман Олегович</t>
  </si>
  <si>
    <t>Шклярський Назар Віталійович</t>
  </si>
  <si>
    <t>Яковлєв Кирило Дмитрович</t>
  </si>
  <si>
    <t>нз</t>
  </si>
  <si>
    <t>Андрющенко Михайло Андрійович</t>
  </si>
  <si>
    <t>Богданов Владислав Олександрович</t>
  </si>
  <si>
    <t>Бур'ян Богдан Сергійович</t>
  </si>
  <si>
    <t>Веретенніков Сергій Сергійович</t>
  </si>
  <si>
    <t>Константинов Владислав Ігорович</t>
  </si>
  <si>
    <t xml:space="preserve">Коржевих Вероніка Ігорівна </t>
  </si>
  <si>
    <t>Коцюба Вячеслав Васильович</t>
  </si>
  <si>
    <t>Крижановський Максим Михайлович</t>
  </si>
  <si>
    <t>Лещенко Андрій Сергійович</t>
  </si>
  <si>
    <t>Муржа Дмитро Юрійович</t>
  </si>
  <si>
    <t>Роздайбіда Олег Юрійович</t>
  </si>
  <si>
    <t>Стеценко Руслан Тімурович</t>
  </si>
  <si>
    <t>Стеценко Максим Тімурович</t>
  </si>
  <si>
    <t>Чайкін Віктор Владиславович</t>
  </si>
  <si>
    <t>Якість програмного забезпечення та тестування Ушакова І.О.</t>
  </si>
  <si>
    <t>Об`єктно-орієнтоване програмування Гриньов Д.В.</t>
  </si>
  <si>
    <t xml:space="preserve">
Веб-технології та веб-дизайн Алексієв В.О.</t>
  </si>
  <si>
    <t xml:space="preserve"> Системне програмування Голубничий Д.Ю.</t>
  </si>
  <si>
    <t xml:space="preserve">Гайворонський Михайло Володимирович </t>
  </si>
  <si>
    <t>Дробот Олександр Олександрович</t>
  </si>
  <si>
    <t xml:space="preserve">Єршова Анна Олександрівна </t>
  </si>
  <si>
    <t>Кальченко Ілля Євгенович</t>
  </si>
  <si>
    <t>Колеснік Іван Валерійович</t>
  </si>
  <si>
    <t xml:space="preserve">Моісеєнко Лія Олександрівна </t>
  </si>
  <si>
    <t>Онищенко Богдан Петрович</t>
  </si>
  <si>
    <t>Павленко Максим Русланович</t>
  </si>
  <si>
    <t>Полозюк Сергій Володимирович</t>
  </si>
  <si>
    <t>Соколов Ростислав Артурович</t>
  </si>
  <si>
    <t>Степаненко Сергій Олексійович</t>
  </si>
  <si>
    <t>Циганко Олександр Сергійович</t>
  </si>
  <si>
    <t>Методи та засоби коп'ютерних обчислень Корабльов М.М.</t>
  </si>
  <si>
    <t xml:space="preserve"> Моделювання систем та методи оптимізацій Задачин В.М.</t>
  </si>
  <si>
    <t>Системний аналіз та проектування інформаційних систем Ушакова І.О.</t>
  </si>
  <si>
    <t>Австанчикова Вікторія Олександрівна</t>
  </si>
  <si>
    <t>Брагін Євген Олександрович</t>
  </si>
  <si>
    <t>Бугай Ілля Сергійович</t>
  </si>
  <si>
    <t>Галицька Ольга Віталіївна</t>
  </si>
  <si>
    <t>Гальченко Валерія Андріївна</t>
  </si>
  <si>
    <t>Гранкіна Дар`я Вікторівна</t>
  </si>
  <si>
    <t>Єременко Ксенія Олександрівна</t>
  </si>
  <si>
    <t>Кандела Ілона Вікторівна</t>
  </si>
  <si>
    <t>Кімаченко Максим Олександрович</t>
  </si>
  <si>
    <t>Коптілов Нікіта Сергійович</t>
  </si>
  <si>
    <t>Косий Ілля Володимирович</t>
  </si>
  <si>
    <t>Косован Денис Сергійович</t>
  </si>
  <si>
    <t>Кризьський Микита Романович</t>
  </si>
  <si>
    <t>Маляренко Віталій Вікторович</t>
  </si>
  <si>
    <t>Маслюк Світлана Миколаївна</t>
  </si>
  <si>
    <t>Мозгова Владислава Андріївна</t>
  </si>
  <si>
    <t>Олейніков Богдан Сергійович</t>
  </si>
  <si>
    <t>Ситник Карина Віталіївна</t>
  </si>
  <si>
    <t>Трубін Кирило Андрійович</t>
  </si>
  <si>
    <t>Шевердін Денис Олександрович</t>
  </si>
  <si>
    <t>Навчальна практика Університетська освіта Золотарьова І.О.</t>
  </si>
  <si>
    <t>Вступ до фаху Гриньов Д.В.</t>
  </si>
  <si>
    <t>Українська мова (за професійним спрямуванням) Ходарєва І.М.</t>
  </si>
  <si>
    <t>6.04.122.010.19.02</t>
  </si>
  <si>
    <t>Білий Володимир Сергійович</t>
  </si>
  <si>
    <t>Гончаров Едуард Вадимович</t>
  </si>
  <si>
    <t>Ободець Максим Вадимович</t>
  </si>
  <si>
    <t>Сідлак Едуард Юрійович</t>
  </si>
  <si>
    <t>Фесик Ігор Григорович</t>
  </si>
  <si>
    <t>Череватенко Костянтин Романович</t>
  </si>
  <si>
    <t>Шаповалов Данил Максимович</t>
  </si>
  <si>
    <t>Шиловський Андрій Андрійович</t>
  </si>
  <si>
    <t>6.04.122.010.19.03</t>
  </si>
  <si>
    <t>Бурбела Даніїл Романович</t>
  </si>
  <si>
    <t>Григоров Максим Віталійович</t>
  </si>
  <si>
    <t>Злобіна Єлизавета Павлівна</t>
  </si>
  <si>
    <t>Іщенко Ілля Вікторович</t>
  </si>
  <si>
    <t>Катешко Сергій Олексійович</t>
  </si>
  <si>
    <t>Колєсніченко Станіслав Віталійович</t>
  </si>
  <si>
    <t>Лидзар Владислав Валерійович</t>
  </si>
  <si>
    <t>Михалчич Іван Іванович</t>
  </si>
  <si>
    <t>Недобойко Сергій Миколайович</t>
  </si>
  <si>
    <t>Туманцов Ігор Сергійович</t>
  </si>
  <si>
    <t>Байрачний Євген Олександрович</t>
  </si>
  <si>
    <t>Бушенєв Богдан Дмитрович</t>
  </si>
  <si>
    <t>Глушко Іван Сергійович</t>
  </si>
  <si>
    <t>Гузенко Єгор Костянтинович</t>
  </si>
  <si>
    <t>Гусєв Даніїл Олександрович</t>
  </si>
  <si>
    <t>Денисенко Дмитро Віталійович</t>
  </si>
  <si>
    <t>Ісакова Христина Олегівна</t>
  </si>
  <si>
    <t>Кайдалов Дмитро Сергійович</t>
  </si>
  <si>
    <t>Кайдаш Дмитро Олександрович</t>
  </si>
  <si>
    <t>Мехтізаде Мірвусал Ширван ОГЛИ</t>
  </si>
  <si>
    <t>Могила Денис Віталійович</t>
  </si>
  <si>
    <t>Налбандян Ріпсіме Каренівна</t>
  </si>
  <si>
    <t>Нежура Данило Сергійович</t>
  </si>
  <si>
    <t>Погорєлов Дмитро Олександрович</t>
  </si>
  <si>
    <t>Сєріков Ростислав Олександрович</t>
  </si>
  <si>
    <t>Ходак Максим Вячеславович</t>
  </si>
  <si>
    <t>Чістов Єгор Валентинович</t>
  </si>
  <si>
    <t>Шеменєв Микита Олександрович</t>
  </si>
  <si>
    <t>6.04.122.010.19.04</t>
  </si>
  <si>
    <t>6.04.122.010.19.05</t>
  </si>
  <si>
    <t>Баришевський Роман Євгенович</t>
  </si>
  <si>
    <t>Бєлов Андрій Дмитрович</t>
  </si>
  <si>
    <t>Бондар Владислав Андрійович</t>
  </si>
  <si>
    <t>Гаркавий Олександр Євгенович</t>
  </si>
  <si>
    <t>Донський Олександр Юрійович</t>
  </si>
  <si>
    <t>Доценко Руслан Вікторович</t>
  </si>
  <si>
    <t>Кішіньова Яніна Ігорівна</t>
  </si>
  <si>
    <t>Клименко Дар`я Павлівна</t>
  </si>
  <si>
    <t>Конончук Віталій Володимирович</t>
  </si>
  <si>
    <t>Кораблін Дмитро Олегович</t>
  </si>
  <si>
    <t>Криворотченко Марк Ігорович</t>
  </si>
  <si>
    <t>Крицький Антон Олександрович</t>
  </si>
  <si>
    <t>Луговий Антон Вікторович</t>
  </si>
  <si>
    <t>Максименко Владислав Олексійович</t>
  </si>
  <si>
    <t>Пономарьов Даніїл Романович</t>
  </si>
  <si>
    <t>Сєлємєтов Дмитро Дмитрович</t>
  </si>
  <si>
    <t>Уманець Михайло Володимирович</t>
  </si>
  <si>
    <t>Вступ до фаху Івахненко О.В.</t>
  </si>
  <si>
    <t xml:space="preserve"> Основи алгоритмізації Щербаков О.В.</t>
  </si>
  <si>
    <t>Бездітко Діана Романівна</t>
  </si>
  <si>
    <t>Боровльова Олександра Олександрівна</t>
  </si>
  <si>
    <t>Вихватін Максим Вадимович</t>
  </si>
  <si>
    <t>Зарецький Іван Сергійович</t>
  </si>
  <si>
    <t>Ластівка Микита Олександрович</t>
  </si>
  <si>
    <t>Соловйов Максим Сергійович</t>
  </si>
  <si>
    <t>Торопов Ілля Віталійович</t>
  </si>
  <si>
    <t>Требушков Костянтин Віталійович</t>
  </si>
  <si>
    <t>Чещевий Антон Миколайович</t>
  </si>
  <si>
    <t>Навчальна практика Університетська освіта Євсеєв С.П.</t>
  </si>
  <si>
    <t>Інформаційна безпека держави Євсеєв С.П.</t>
  </si>
  <si>
    <t>Українська мова (за професійним спрямуванням) Черемська О.С.</t>
  </si>
  <si>
    <t>Ага-Заде Лейла Відаді КИЗИ</t>
  </si>
  <si>
    <t>Аляб'єв Данііл Олександрович</t>
  </si>
  <si>
    <t>Гречишников Євген Вікторович</t>
  </si>
  <si>
    <t>Грідін Данило Олександрович</t>
  </si>
  <si>
    <t>Жовнір Валерій Євгенович</t>
  </si>
  <si>
    <t>Карабан Олег Дмитрович</t>
  </si>
  <si>
    <t>Коростій Денис Романович</t>
  </si>
  <si>
    <t>Ларіонов Ярослав Сергійович</t>
  </si>
  <si>
    <t>Ломакін Владислав Олексійович</t>
  </si>
  <si>
    <t>Маловик Данило Ігорович</t>
  </si>
  <si>
    <t>Моргун Данило Володимирович</t>
  </si>
  <si>
    <t>Моршна Олександра Олександрівна</t>
  </si>
  <si>
    <t>Назарько Олександра Максимівна</t>
  </si>
  <si>
    <t>Онопрієнко Віталій Юрійович</t>
  </si>
  <si>
    <t>Полторак Тетяна Сергіївна</t>
  </si>
  <si>
    <t>Проскуровська Анастасія Максимівна</t>
  </si>
  <si>
    <t>Саприкін Ілля Анатолійович</t>
  </si>
  <si>
    <t>Солодов Антон Леонідович</t>
  </si>
  <si>
    <t xml:space="preserve">Тарантіно Ненсі </t>
  </si>
  <si>
    <t>Фененко Роман Миколайович</t>
  </si>
  <si>
    <t>Цепух Дмитро Віталійович</t>
  </si>
  <si>
    <t>Школяренко Павло Олександрович</t>
  </si>
  <si>
    <t>Штепа Вадим Олексійович</t>
  </si>
  <si>
    <t>Основи математичного моделювання Мілов О.В.</t>
  </si>
  <si>
    <t>Комплексні системи захисту інформації Корольов Р.В.</t>
  </si>
  <si>
    <t>Основи криптографічного захисту  Мілов О.В.</t>
  </si>
  <si>
    <t>Основи побудови та захисту сучасних операційних систем Погасій С.С.</t>
  </si>
  <si>
    <t>Організація і забезпечення баз даних Мілевський С.В.</t>
  </si>
  <si>
    <t xml:space="preserve">Андріянов Олександр Олександрович </t>
  </si>
  <si>
    <t xml:space="preserve">Будицька Тетяна Віталіївна </t>
  </si>
  <si>
    <t xml:space="preserve">Дробот Андрій Васильович </t>
  </si>
  <si>
    <t xml:space="preserve">Кругляк Володимир Сергійович </t>
  </si>
  <si>
    <t xml:space="preserve">Німченко Анастасія Євгеніївна </t>
  </si>
  <si>
    <t xml:space="preserve">Плотнікова Єлизавета Сергіївна </t>
  </si>
  <si>
    <t xml:space="preserve">Рудєв Владислав Віталійович </t>
  </si>
  <si>
    <t xml:space="preserve">Хмельницький Даниїл Олександрович </t>
  </si>
  <si>
    <t>Задікян Тимур Едуардович</t>
  </si>
  <si>
    <t>Каліточка Ігор Іванович</t>
  </si>
  <si>
    <t>Кисельов Віктор Андрійович</t>
  </si>
  <si>
    <t>Лазебник Марія Максимівна</t>
  </si>
  <si>
    <t>Луніна Марина Михайлівна</t>
  </si>
  <si>
    <t>Ушкац Микита Станіславович</t>
  </si>
  <si>
    <t>Чернишенко Марія Дементіївна</t>
  </si>
  <si>
    <t>Бєляніна Єлизавета Андріївна</t>
  </si>
  <si>
    <t>Васькевич Поліна Ростиславівна</t>
  </si>
  <si>
    <t>Величко Валерія Юріївна</t>
  </si>
  <si>
    <t>Веретейнікова Емма Миколаївна</t>
  </si>
  <si>
    <t>Гончаренко Валерія Ігорівна</t>
  </si>
  <si>
    <t>Давидова Ірина Вікторівна</t>
  </si>
  <si>
    <t>Даштаньян Артем Вазгенович</t>
  </si>
  <si>
    <t>Жеребкін Руслан Шамільович</t>
  </si>
  <si>
    <t>Качо Єгор Васильович</t>
  </si>
  <si>
    <t>Кісельова Марія Ігорівна</t>
  </si>
  <si>
    <t>Кравцова Владислава Артемівна</t>
  </si>
  <si>
    <t>Кухарчук Тимур Андрійович</t>
  </si>
  <si>
    <t>Мандур Олена Леонідівна</t>
  </si>
  <si>
    <t>Миснік В`ячеслав Ігорович</t>
  </si>
  <si>
    <t>Мостова Оксана Ярославівна</t>
  </si>
  <si>
    <t>Письменна Вікторія Юріївна</t>
  </si>
  <si>
    <t>Самелюк Валерія Михайлівна</t>
  </si>
  <si>
    <t>Скуріхіна Тіна Андріївна</t>
  </si>
  <si>
    <t>Ткаченко Андрій Віталійович</t>
  </si>
  <si>
    <t>Трухляк Арина Геннадіївна</t>
  </si>
  <si>
    <t>Худушина Єлизавета Ростиславівна</t>
  </si>
  <si>
    <t>Чернявська Валерія Олександрівна</t>
  </si>
  <si>
    <t>Щербаков Денис Дмитрович</t>
  </si>
  <si>
    <t>Білецька Ганна Володимирівна</t>
  </si>
  <si>
    <t>Бороздін Максим Сергійович</t>
  </si>
  <si>
    <t>Волощук Федір Олегович</t>
  </si>
  <si>
    <t>Воропаєва Ольга Веніамінівна</t>
  </si>
  <si>
    <t>Габрієлян Аліна Гагіківна</t>
  </si>
  <si>
    <t>Гонтар Олена Олексіївна</t>
  </si>
  <si>
    <t>Дмитренко Єлизавета Петрівна</t>
  </si>
  <si>
    <t>Дубовик Вікторія Олександрівна</t>
  </si>
  <si>
    <t>Єфіменко Ольга Василівна</t>
  </si>
  <si>
    <t>Лабуш Єлизавета Геннадіївна</t>
  </si>
  <si>
    <t>Письменна Ірина Дмитрівна</t>
  </si>
  <si>
    <t>Семихат Діана Юріївна</t>
  </si>
  <si>
    <t>Скороход Юлія Андрївна</t>
  </si>
  <si>
    <t>Хлхатян Арман Каренович</t>
  </si>
  <si>
    <t>Болдирєва Вікторія Артемівна</t>
  </si>
  <si>
    <t>Канашевич Анастасія Андріївна</t>
  </si>
  <si>
    <t>Качанов Георгій Андрійович</t>
  </si>
  <si>
    <t>Кольченко Аміна Романівна</t>
  </si>
  <si>
    <t>Кривобокова Юлія Олександрівна</t>
  </si>
  <si>
    <t>Сосєдка Даніїл Дмитрович</t>
  </si>
  <si>
    <t>6.04.186.010.19.02</t>
  </si>
  <si>
    <t>Навчальна практика Університетська освіта Андрющенко Т.Ю.</t>
  </si>
  <si>
    <t xml:space="preserve"> Технології поліграфічного виробництва Оленич М.М.</t>
  </si>
  <si>
    <t>Математичний аналіз та лінійна алгебра Норік Л.О.</t>
  </si>
  <si>
    <t>Ковальчук Аліна Ігорівна</t>
  </si>
  <si>
    <t>Економіка та менеджмент бізнесу Кривобок К.В.</t>
  </si>
  <si>
    <t xml:space="preserve"> Соціальна та економічна історія України Свинаренко Н.О.</t>
  </si>
  <si>
    <t>Тренінг з основ управління IT-проектами Плеханова Г.О., Плоха О.Б.</t>
  </si>
  <si>
    <t xml:space="preserve">Виробнича практика </t>
  </si>
  <si>
    <t>Алгоритми та структури даних Колгатін О.Г.</t>
  </si>
  <si>
    <t>Сучасні JAVA-технології  Поляков А.О.</t>
  </si>
  <si>
    <t>Комплексний курсовий проект з проектування</t>
  </si>
  <si>
    <t>Технології БД Лосєв М.Ю.</t>
  </si>
  <si>
    <t>Інтелектуальна власність Хвостенко В.С.</t>
  </si>
  <si>
    <t>Технології розробки та тестування програмного забезпечення Золотарьова І.О.</t>
  </si>
  <si>
    <t xml:space="preserve"> 
Мікроекономіка Литвиненко А.В.</t>
  </si>
  <si>
    <t>Макроекономіка Бріль М.С.</t>
  </si>
  <si>
    <t>Тренінг-курс Безпека життєдіяльності Безсонний В.Л.</t>
  </si>
  <si>
    <t>Теорія ймовірностей і математична статистика Воронін А.В.</t>
  </si>
  <si>
    <t xml:space="preserve">Іноземна мова (за професійним спрямуванням) </t>
  </si>
  <si>
    <t xml:space="preserve">Соціальна та економічна історія України Мацюцький В.М. </t>
  </si>
  <si>
    <t>Філософія Потоцька Ю.І.</t>
  </si>
  <si>
    <t>Мікроекономіка Литвиненко А.В.</t>
  </si>
  <si>
    <t xml:space="preserve">Тренінг-курс Безпека життєдіяльності </t>
  </si>
  <si>
    <t>Дискретна математика Стєпанова К.В.</t>
  </si>
  <si>
    <t>Соціальна та економічна історія України Добрунова Л.Е.</t>
  </si>
  <si>
    <t>Програмування графіки Бурдаєв В.П.</t>
  </si>
  <si>
    <t>Управління IT проектами Плоха О.Б.</t>
  </si>
  <si>
    <t>Інженерія програмного забезпечення Золотарьова І.О.</t>
  </si>
  <si>
    <t>Виробнича практика Коц Г.П.</t>
  </si>
  <si>
    <t>Захист систем електронної комерції та мультисервісних систем Погасій С.С.</t>
  </si>
  <si>
    <t>BLOCKCHAINE: основи та приклади застосування Шматко О.В.</t>
  </si>
  <si>
    <t>Організація та інформаційне забезпечення управлінської діяльності Томах В.В.</t>
  </si>
  <si>
    <t>Забезпечення інформаційної безпеки Євсеєв С.П.</t>
  </si>
  <si>
    <t>Технологічна практика Грабовський Є.М.</t>
  </si>
  <si>
    <t>Междисциплінарний курсовий проект ІІІ курсу</t>
  </si>
  <si>
    <t>Обладнання видавничо-поліграфічного виробництва Грабовський Є.М.</t>
  </si>
  <si>
    <t>Системи керування вмістом (CMS) Хорошевська І.О.</t>
  </si>
  <si>
    <t>Технології розробки Web-ресурсів Молчанов В.П.</t>
  </si>
  <si>
    <t>Дискретна математика Денисова Т.В.</t>
  </si>
  <si>
    <t>Соціальна та економічна історія України Мацюцький В.М.</t>
  </si>
  <si>
    <t>Основи побудови та функціонування мікропроцесорних систем Погасій С.С.</t>
  </si>
  <si>
    <t>Основи національної безпеки Гаврилова А.А.</t>
  </si>
  <si>
    <t>Ілюстрування Андрющенко Т.Ю.</t>
  </si>
  <si>
    <t>Тренінг-курс Безпека життєдіяльності Михайлова Є.О.</t>
  </si>
  <si>
    <t>Технології комп’ютерного дизайну Климнюк В.Є.</t>
  </si>
  <si>
    <t>Інформаційні технології Пандорін О.К.</t>
  </si>
  <si>
    <t>Інформатика та комп'ютерна техніка Браткевич В.В.</t>
  </si>
  <si>
    <t>Прикладна математика Норік Л.О.</t>
  </si>
  <si>
    <t>Фізичне виховання</t>
  </si>
  <si>
    <t>Операційні системи Голубничий Д.Ю.</t>
  </si>
  <si>
    <t>Комплексний курсовий проект з програмування</t>
  </si>
  <si>
    <t>Антикризове управління організацією Мазоренко О.В.</t>
  </si>
  <si>
    <t>Етика, нейропсихологія та навички ділового спілкування</t>
  </si>
  <si>
    <t>Друга іноземна мова: початковий рівень (ІСП)</t>
  </si>
  <si>
    <t>Іноземна мова за професійним спрямуванням (АНГЛ)</t>
  </si>
  <si>
    <t>Вступ до бізнес-аналітики та хмарні технології Чаговець Л.О.</t>
  </si>
  <si>
    <t xml:space="preserve"> Комп'ютерна графіка та візуалізація Бурдаєв В.П.</t>
  </si>
  <si>
    <t>Об'єктно-орієнтоване програмування Парфьонов Ю.Е.</t>
  </si>
  <si>
    <t>Філософія Чешко В.Ф.</t>
  </si>
  <si>
    <t>Ознайомлювальна практика Клебанова Т.С.</t>
  </si>
  <si>
    <t>Економіка України Гришина В.В.</t>
  </si>
  <si>
    <t>Психологія Лугова В.М.</t>
  </si>
  <si>
    <t>Управління конфліктами Агавердієва Х.Ф.</t>
  </si>
  <si>
    <t>Основи підприємництва Салун М.М.</t>
  </si>
  <si>
    <t>Фінансови аспекти створення ідеї та відкриття бізнесу Добринь С.В.</t>
  </si>
  <si>
    <t>Друга іноземна мова: початковий рівень (ФРАНЦ)</t>
  </si>
  <si>
    <t>Друга іноземна мова: початковий рівень (Ісп)</t>
  </si>
  <si>
    <t>Дослідження операцій і методи оптимізації  Прокопович С.В.</t>
  </si>
  <si>
    <t>Статистика Дериховська В.І.</t>
  </si>
  <si>
    <t xml:space="preserve"> Економіка підприємства Калашнікова Т.В.</t>
  </si>
  <si>
    <t>Об`єктно-орієнтоване програмування Шматко О.В.</t>
  </si>
  <si>
    <t>Операційні системи Колгатін О.Г.</t>
  </si>
  <si>
    <t>Друга іноземна мова: початковий рівень (НІМ)</t>
  </si>
  <si>
    <t>Філософія Білецький І.П.</t>
  </si>
  <si>
    <t>Комп'ютерні системи та архітектура комп'ютерів Мілевський С.В.</t>
  </si>
  <si>
    <t>Алгоритми та структури даних Бурдаєв В.П.</t>
  </si>
  <si>
    <t>Долгий Артем Олександрович</t>
  </si>
  <si>
    <t>Фінансове забезпечення відкриття та розвитку власного бізнесу Добринь С.В.</t>
  </si>
  <si>
    <t>Методи та засоби коп'ютерних обчислень Токарєв В.В.</t>
  </si>
  <si>
    <t>Філософія Михайличенко Д.Ю.</t>
  </si>
  <si>
    <t>Основи об'єктно-орієнтованого програмування Парфьонов Ю.Е.</t>
  </si>
  <si>
    <t xml:space="preserve"> Алгоритми та структури даних Щербаков О.В.</t>
  </si>
  <si>
    <t>Web-технології Яценко Р.М.</t>
  </si>
  <si>
    <t>Економіка підприємства Ляліна Н.С.</t>
  </si>
  <si>
    <t>Методи оптимізації та дослідження операцій Прокопович С.В.</t>
  </si>
  <si>
    <t>Системне програмування і ОС Голубничий Д.Ю.</t>
  </si>
  <si>
    <t>3семестр</t>
  </si>
  <si>
    <t>Технології програмування Шматко О.В.</t>
  </si>
  <si>
    <t>Математичні основи криптології Мілов О.В.</t>
  </si>
  <si>
    <t xml:space="preserve"> Основи побудови та захисту сучасних операційних систем Ткачов А.М.</t>
  </si>
  <si>
    <t xml:space="preserve">Курсовий проект: Введення в мережі </t>
  </si>
  <si>
    <t>Введення в мережі Євсеєв С.П.</t>
  </si>
  <si>
    <t>Філософія  Чешко В.Ф.</t>
  </si>
  <si>
    <t>Основи композиції і дизайну Потрашкова Л.В.</t>
  </si>
  <si>
    <t>Програмування засобів мультимедіа Браткевич В.В.</t>
  </si>
  <si>
    <t>Фізика та технічна механіка Гоков О.М.</t>
  </si>
  <si>
    <t>Типографіка Бережна О.Б.</t>
  </si>
  <si>
    <t>Паралельні та розподільні обчислення Аксак Н.Г.</t>
  </si>
  <si>
    <t>Іноземна мова академічної та професійної комунікації</t>
  </si>
  <si>
    <t>Безпека програм та даних Євсеєв С.П.</t>
  </si>
  <si>
    <t>Мобільні технології Поляков А.О.</t>
  </si>
  <si>
    <t>Програмування інтернет Парфьонов Ю.Е.</t>
  </si>
  <si>
    <t>Мельтюхов Богдан Максимович</t>
  </si>
  <si>
    <t>Програмування для мобільних пристроїв Поляков А.О.</t>
  </si>
  <si>
    <t xml:space="preserve">Іноземна мова академічної та професійної комунікації </t>
  </si>
  <si>
    <t>Розподілені та паралельні обчислення Мінухін С.В.</t>
  </si>
  <si>
    <t>Системи штучного інтелекту Задачин В.М.</t>
  </si>
  <si>
    <t>Веб-програмування Ткачов А.М.</t>
  </si>
  <si>
    <t>Захист інформації Євсеєв С.П.</t>
  </si>
  <si>
    <t>Основи Смарт-контрактів Євсеєв С.П.</t>
  </si>
  <si>
    <t>Технологічний захист інформації: Курсовий проект</t>
  </si>
  <si>
    <t>Основи технічного захисту інформації Корольов Р.В.</t>
  </si>
  <si>
    <t>Організаційне забезпечення захисту інформації Ткачов А.М.</t>
  </si>
  <si>
    <t>Основи стеганографічного захисту інформації Корольов Р.В.</t>
  </si>
  <si>
    <t>Безпека в DEVOPS Алексієв В.О.</t>
  </si>
  <si>
    <t xml:space="preserve"> Проектування баз даних та баз знань Гордєєв А.С.</t>
  </si>
  <si>
    <t>Междисциплінарний курсовий проект ІV курсу</t>
  </si>
  <si>
    <t>Управління конфліктами Писаревська Г.І.</t>
  </si>
  <si>
    <t>Розробка WEB-додатків Пандорін О.К.</t>
  </si>
  <si>
    <t>Технології електронного видавництва Хорошевська І.О.</t>
  </si>
  <si>
    <t>7семестр</t>
  </si>
  <si>
    <t>8семестр</t>
  </si>
  <si>
    <t>Тренінг-курс "Основи охорони праці" Безсонний В.Л.</t>
  </si>
  <si>
    <t>Технології прогмування  Поляков А.О.</t>
  </si>
  <si>
    <t>Архітектура та проектування програмного забезпечення Золотарьова І.О.</t>
  </si>
  <si>
    <t>Комплексний тренінг Ушакова І.О.</t>
  </si>
  <si>
    <t>Переддипломна практика</t>
  </si>
  <si>
    <t>Дипломний проект</t>
  </si>
  <si>
    <t>ТехнологіЇ тестування ПЗ Скорін Ю.І.</t>
  </si>
  <si>
    <t>Крос-платформне програмування Поляков А.О.</t>
  </si>
  <si>
    <t>Комплексний тренінг Знахур Л.В.</t>
  </si>
  <si>
    <t>ОСНОВИ РОЗРОБКИ ДЕЦЕНТРАЛІЗОВАНИХ ЗАСТОСУВАНЬ (DECENTRALIZED APPLICATIONS (DAPPS)) Корольов Р.В.</t>
  </si>
  <si>
    <t>Безпека банківських систем Євсеєв С.П.</t>
  </si>
  <si>
    <t>Комплексний тренінг Король О.Г.</t>
  </si>
  <si>
    <t>Мультимедійні технології Грабовський Є.М.</t>
  </si>
  <si>
    <t>Комплексний тренінг Бережна О.Б., Браткевич В.В.</t>
  </si>
  <si>
    <t>A, %</t>
  </si>
  <si>
    <t>B.%</t>
  </si>
  <si>
    <t>C.%</t>
  </si>
  <si>
    <t>D,%</t>
  </si>
  <si>
    <t>E,%</t>
  </si>
  <si>
    <t>Відм</t>
  </si>
  <si>
    <t>Добре</t>
  </si>
  <si>
    <t>Задов</t>
  </si>
  <si>
    <t>Менеджмент  Ушкальов В.В.</t>
  </si>
  <si>
    <t>Курсова робота: Економетрика</t>
  </si>
  <si>
    <t>Реєстрація бізнесу та складання фінансової звітності  Лелюк С.В.</t>
  </si>
  <si>
    <t>HR-менеджмент  Степанова Е.Р.</t>
  </si>
  <si>
    <t>Управління малим бізнесом  Заславська К.А.</t>
  </si>
  <si>
    <t>Поглиблене вивчення іноземної мови за фахом (англ)</t>
  </si>
  <si>
    <t>Дослідження операцій та методи оптимізації - 2 Чаговець Л.О.</t>
  </si>
  <si>
    <t>Економіка праці Мішина С.В.</t>
  </si>
  <si>
    <t>Світове господарство і міжнародні економічні відносини  Горобинська М.В.</t>
  </si>
  <si>
    <t>Економетрика Гур'янова Л.С.</t>
  </si>
  <si>
    <t>Комплексний курсовий проект: Програмування</t>
  </si>
  <si>
    <t>Господарське право (англ)  Остапенко О.Г.</t>
  </si>
  <si>
    <t>Трудове право Ваганова І.М.</t>
  </si>
  <si>
    <t>Комп'ютерні мережі Мілевський С.В.</t>
  </si>
  <si>
    <t>Бази даних Федько В.В.</t>
  </si>
  <si>
    <t>Об'єктно-орієнтоване програмування Шматко О.В.</t>
  </si>
  <si>
    <t>Реєстрація бізнесу та складання фінансової звітності Лелюк С.В.</t>
  </si>
  <si>
    <t>HR-менеджмент Степанова Е.Р.</t>
  </si>
  <si>
    <t>Операційні системи  Голубничий Д.Ю.</t>
  </si>
  <si>
    <t>Теорія інформації і кодування  Удовенко С.Г.</t>
  </si>
  <si>
    <t>Бази даних Головко О.В.</t>
  </si>
  <si>
    <t>Теорія ймовірностей і математична статистика Лебедєва І.Л.</t>
  </si>
  <si>
    <t>Креативний менеджмент Сотнікова Ю.В.</t>
  </si>
  <si>
    <t>Соціальна відповідальність Василик С.К.</t>
  </si>
  <si>
    <t>Випадкові процеси Чернова Н.Л.</t>
  </si>
  <si>
    <t xml:space="preserve">Курсовий проект: Web-технології </t>
  </si>
  <si>
    <t>Маркетинг Холодний Г.О.</t>
  </si>
  <si>
    <t>Методи оптимізації та дослідження операцій Чернова Н.Л.</t>
  </si>
  <si>
    <t xml:space="preserve">Богданов Ігор Максимович </t>
  </si>
  <si>
    <t>Змунчило  Анна Дмитрівна</t>
  </si>
  <si>
    <t>Токар Єгор Вячеславович</t>
  </si>
  <si>
    <t>Менеджмент інформаційної безпеки Євсеєв С.П.</t>
  </si>
  <si>
    <t>Безпека інтернет-речей Євсеєв С.П.</t>
  </si>
  <si>
    <t>Технології програмування Ткачов А.М.</t>
  </si>
  <si>
    <t>Теоретичні основи криптографії Мілов О.В.</t>
  </si>
  <si>
    <t>Лобушко Антон Володимирович</t>
  </si>
  <si>
    <t>Моделювання систем  Задачин В.М.</t>
  </si>
  <si>
    <t>Прототипування Карпенко М.Ю.</t>
  </si>
  <si>
    <t xml:space="preserve"> Соціальна відповідальність Василик С.К.</t>
  </si>
  <si>
    <t>Комп'ютерні мережі Фролов О.В.</t>
  </si>
  <si>
    <t>Основи проектування Web-видань  Гаврилов В.П.</t>
  </si>
  <si>
    <t>Междисциплінарний курсовий проект</t>
  </si>
  <si>
    <t>Поглиблене вивчення іноземної мови за фахом (нім)</t>
  </si>
  <si>
    <t>Комп'ютерна анімація Євсєєв О.С.</t>
  </si>
  <si>
    <t xml:space="preserve">Інженерна та комп'ютерна графіка Гордєєв А.С.
 </t>
  </si>
  <si>
    <t>Теорія кольору Хорошевська І.О.</t>
  </si>
  <si>
    <t>Управління малим бізнесом Заславська К.А.</t>
  </si>
  <si>
    <t>Персональний брендінг та управління діловим іміджем   150  Миронова О.М.</t>
  </si>
  <si>
    <t>Тайм-менеджмент  150  Заславська К.А.</t>
  </si>
  <si>
    <t>Друга іноземна мова: початковий рівень (Ісп)  150 Прус Н.О.</t>
  </si>
  <si>
    <t>Друга іноземна мова: початковий рівень (ФРАНЦ)  150  Безугла І.В.</t>
  </si>
  <si>
    <t>Ділове спілкування іноземною мовою (АНГЛ)  150 Петренко В.О.</t>
  </si>
  <si>
    <t>Фінансова діагностика та оцінка вартості бізнесу  150  Берест М.М.</t>
  </si>
  <si>
    <t>Економічна кібернетика 150 Прокопович С.В.</t>
  </si>
  <si>
    <t>Економетрика-2  150  Гур'янова Л.С.</t>
  </si>
  <si>
    <t>Маркетинг  150  Афанасьев М.В.</t>
  </si>
  <si>
    <t>Фінанси  150  Чернишов В.В.</t>
  </si>
  <si>
    <t>Правознавство  150  Чуприна Я.О.</t>
  </si>
  <si>
    <t>Трудове право  150  Лук'янчиков О.М.</t>
  </si>
  <si>
    <t>Інтелектуальна власність  150  Хвостенко В.С.</t>
  </si>
  <si>
    <t>Ділове спілкування іноземною мовою (АНГЛ)  150  Петренко В.О.</t>
  </si>
  <si>
    <t>Друга іноземна мова: початковий рівень (Нім)  150 Ципіна Д.С.</t>
  </si>
  <si>
    <t>Друга іноземна мова: початковий рівень (Ісп)  150  Прус Н.О.</t>
  </si>
  <si>
    <t>Технології паралельного програмування  180 Аксак Н.Г.</t>
  </si>
  <si>
    <t>Якість програмного забезпечення та тестування  150  Ушакова І.О.</t>
  </si>
  <si>
    <t>Веб-технології та веб-дизайн  150  Алексієв В.О.</t>
  </si>
  <si>
    <t>Чисельні методи  120  Задачин В.М.</t>
  </si>
  <si>
    <t>Системне програмування  150  Колгатін О.Г.</t>
  </si>
  <si>
    <t>Мирошниченко Олесандр Сергійович</t>
  </si>
  <si>
    <t>Тайм-менеджмент   150  Заславська К.А.</t>
  </si>
  <si>
    <t>Кравченко Оксана Валеріївна</t>
  </si>
  <si>
    <t>Перепелиця Артем Юрійович</t>
  </si>
  <si>
    <t>Видавнича справа і технічне редагування  120  Андрющенко Т.Ю.</t>
  </si>
  <si>
    <t>Тримірне моделювання  120  Гаврилов В.П.</t>
  </si>
  <si>
    <t>Додрукарське опрацювання інформації  120  Назарова С.О.</t>
  </si>
  <si>
    <t>Друга іноземна мова: початковий рівень (Ісп)  150  Пркс Н.О.</t>
  </si>
  <si>
    <t>Іноземна мова за професійним спрямуванням (НІМ)  150  Колбіна Т.В.</t>
  </si>
  <si>
    <t>Основи пректування web-видань  120  Гаврилов В.П.</t>
  </si>
  <si>
    <t>Соціальна та економічна історія України  150  Добрунова Л.Е.</t>
  </si>
  <si>
    <t>Хімія та видавничо-поліграфічні матеріали  120  Дитиненко С.О.</t>
  </si>
  <si>
    <t>Інтернет-маркетинг  150  Алдошина М.В.</t>
  </si>
  <si>
    <t>Друга іноземна мова: початковий рівень (Нім)  150  Ципіна Д.С.</t>
  </si>
  <si>
    <t>Основи фінансів</t>
  </si>
  <si>
    <t>Поглиблене вивчення іноземної мови  англ</t>
  </si>
  <si>
    <t>Друга іноземна мова: початковий рівень (Ісп) 150 Прус Н.О.</t>
  </si>
  <si>
    <t>Друга іноземна мова: початковий рівень (Нім) 150 Ципіна Д.С.</t>
  </si>
  <si>
    <t>Друга іноземна мова: початковий рівень (ФРАНЦ) Безугла І.В.</t>
  </si>
  <si>
    <t>Ділове спілкування іноземною мовою (АНГЛ) 150 Петренко В.О.</t>
  </si>
  <si>
    <t>Інтелектуальний аналіз даних 120 Скорін Ю.І.</t>
  </si>
  <si>
    <t>Технології та засоби гіс 120 Скорін Ю.І.</t>
  </si>
  <si>
    <t>Комплексний курсовий проект:програмування 30</t>
  </si>
  <si>
    <t>Веб-технології та веб-дизайн 150 Алексієв В.О.</t>
  </si>
  <si>
    <t>Моделювання систем та методи оптимізацій 180 Задачин В.М.</t>
  </si>
  <si>
    <t>Системний аналіз та проектування інформаційних систем 150 Ушакова І.О.</t>
  </si>
  <si>
    <t>Тайм-менеджмент 150 Заславська К.А.</t>
  </si>
  <si>
    <t>Антикризовий менеджмент 150 Василик С.К.</t>
  </si>
  <si>
    <t>Інтернет-маркетинг 150 Алдошина М.В.</t>
  </si>
  <si>
    <t>Фінансова діагностика та оцінка вартості бізнесу 150 Берест М.М.</t>
  </si>
  <si>
    <t>Моделювання фінансових процесів 120 Панасенко О.В.</t>
  </si>
  <si>
    <t>Теорія ігор в управлінні складними системами 120 Полякова О.Ю.</t>
  </si>
  <si>
    <t>Проектний аналіз 150 Панасенко О.В.</t>
  </si>
  <si>
    <t>Системний аналіз 180 Даніч В.М.</t>
  </si>
  <si>
    <t>Управління організаційними системами 180 Чаговець Л.О.</t>
  </si>
  <si>
    <t>Шестерін Ярослав Владленович</t>
  </si>
  <si>
    <t>Друга іноземна мова: початковий рівень (ФРАНЦ) 150 Безугла І.В.</t>
  </si>
  <si>
    <t>Комплексні системи захисту інформації 120 Лаптєв О.А.</t>
  </si>
  <si>
    <t>Основи математичного моделювання 120 Мілевський С.В.</t>
  </si>
  <si>
    <t>Основи криптографічного захисту 150 Євсеєв С.П.</t>
  </si>
  <si>
    <t>Основи побудови та захисту сучасних операційних систем 150 Погасій С.С.</t>
  </si>
  <si>
    <t>Організація і збереження баз даних 210 Мілевський С.В.</t>
  </si>
  <si>
    <t>Інтернет маркетинг 150 Алдошина М.В.</t>
  </si>
  <si>
    <t>Системний аналіз в іт 150 Удовенко С.Г.</t>
  </si>
  <si>
    <t>Якість програмного забезпечення та тестування 150 Вільхівська О.В.</t>
  </si>
  <si>
    <t>Основи проектування інформаційних систем 150 Тютюник О.О.</t>
  </si>
  <si>
    <t>Бізнес-аналітика 150 Чаговець Л.О.</t>
  </si>
  <si>
    <t>Цифровий та мобільний бізнес 150 Чирва Ю.Є.</t>
  </si>
  <si>
    <t>Староверцев Степан Геннадійович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</si>
</sst>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\-??_);_(@_)"/>
    <numFmt numFmtId="166" formatCode="_-* #,##0.0_р_._-;\-* #,##0.0_р_._-;_-* \-??_р_._-;_-@_-"/>
  </numFmts>
  <fonts count="101" x14ac:knownFonts="1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b/>
      <sz val="15"/>
      <name val="Times New Roman"/>
      <family val="1"/>
    </font>
    <font>
      <b/>
      <sz val="12"/>
      <name val="Times New Roman"/>
      <family val="1"/>
    </font>
    <font>
      <b/>
      <sz val="16"/>
      <color indexed="8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  <charset val="204"/>
    </font>
    <font>
      <sz val="9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</font>
    <font>
      <sz val="12"/>
      <name val="Times New Roman"/>
      <family val="1"/>
    </font>
    <font>
      <sz val="14"/>
      <name val="Arial"/>
      <family val="2"/>
      <charset val="204"/>
    </font>
    <font>
      <sz val="14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b/>
      <sz val="13"/>
      <name val="Times New Roman"/>
      <family val="1"/>
    </font>
    <font>
      <b/>
      <sz val="14"/>
      <name val="Times New Roman"/>
      <family val="1"/>
    </font>
    <font>
      <sz val="11"/>
      <color indexed="8"/>
      <name val="Tahoma"/>
      <family val="2"/>
      <charset val="204"/>
    </font>
    <font>
      <sz val="12"/>
      <name val="Arial"/>
      <family val="2"/>
      <charset val="204"/>
    </font>
    <font>
      <sz val="12"/>
      <color indexed="8"/>
      <name val="Tahoma"/>
      <family val="2"/>
      <charset val="204"/>
    </font>
    <font>
      <b/>
      <sz val="14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15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20"/>
      <name val="Times New Roman"/>
      <family val="1"/>
      <charset val="204"/>
    </font>
    <font>
      <b/>
      <sz val="14"/>
      <name val="Tahoma"/>
      <family val="2"/>
      <charset val="204"/>
    </font>
    <font>
      <sz val="14"/>
      <color indexed="8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5"/>
      <color indexed="62"/>
      <name val="Calibri"/>
      <family val="2"/>
      <charset val="204"/>
      <scheme val="minor"/>
    </font>
    <font>
      <b/>
      <sz val="13"/>
      <color indexed="62"/>
      <name val="Calibri"/>
      <family val="2"/>
      <charset val="204"/>
      <scheme val="minor"/>
    </font>
    <font>
      <b/>
      <sz val="13"/>
      <color indexed="56"/>
      <name val="Calibri"/>
      <family val="2"/>
      <charset val="204"/>
      <scheme val="minor"/>
    </font>
    <font>
      <b/>
      <sz val="11"/>
      <color indexed="6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indexed="62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ahoma"/>
      <family val="2"/>
      <charset val="204"/>
    </font>
    <font>
      <sz val="14"/>
      <color rgb="FF00B050"/>
      <name val="Tahoma"/>
      <family val="2"/>
      <charset val="204"/>
    </font>
    <font>
      <sz val="14"/>
      <color theme="1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name val="Tahoma"/>
      <family val="2"/>
      <charset val="204"/>
    </font>
    <font>
      <sz val="12"/>
      <color rgb="FFFF0000"/>
      <name val="Tahoma"/>
      <family val="2"/>
      <charset val="204"/>
    </font>
    <font>
      <sz val="14"/>
      <color rgb="FFFF0000"/>
      <name val="Arial"/>
      <family val="2"/>
      <charset val="204"/>
    </font>
    <font>
      <sz val="14"/>
      <name val="Tahoma"/>
      <family val="2"/>
      <charset val="204"/>
    </font>
    <font>
      <sz val="14"/>
      <color rgb="FF00B050"/>
      <name val="Arial"/>
      <family val="2"/>
      <charset val="204"/>
    </font>
  </fonts>
  <fills count="7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4"/>
        <bgColor indexed="44"/>
      </patternFill>
    </fill>
    <fill>
      <patternFill patternType="solid">
        <fgColor indexed="51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9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51"/>
        <bgColor indexed="13"/>
      </patternFill>
    </fill>
    <fill>
      <patternFill patternType="solid">
        <fgColor indexed="44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1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18">
    <xf numFmtId="0" fontId="0" fillId="0" borderId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3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3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3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40" borderId="0" applyNumberFormat="0" applyBorder="0" applyAlignment="0" applyProtection="0"/>
    <xf numFmtId="0" fontId="64" fillId="3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6" borderId="0" applyNumberFormat="0" applyBorder="0" applyAlignment="0" applyProtection="0"/>
    <xf numFmtId="0" fontId="64" fillId="6" borderId="0" applyNumberFormat="0" applyBorder="0" applyAlignment="0" applyProtection="0"/>
    <xf numFmtId="0" fontId="64" fillId="6" borderId="0" applyNumberFormat="0" applyBorder="0" applyAlignment="0" applyProtection="0"/>
    <xf numFmtId="0" fontId="64" fillId="6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6" borderId="0" applyNumberFormat="0" applyBorder="0" applyAlignment="0" applyProtection="0"/>
    <xf numFmtId="0" fontId="64" fillId="6" borderId="0" applyNumberFormat="0" applyBorder="0" applyAlignment="0" applyProtection="0"/>
    <xf numFmtId="0" fontId="64" fillId="6" borderId="0" applyNumberFormat="0" applyBorder="0" applyAlignment="0" applyProtection="0"/>
    <xf numFmtId="0" fontId="64" fillId="6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10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10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10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10" borderId="0" applyNumberFormat="0" applyBorder="0" applyAlignment="0" applyProtection="0"/>
    <xf numFmtId="0" fontId="64" fillId="10" borderId="0" applyNumberFormat="0" applyBorder="0" applyAlignment="0" applyProtection="0"/>
    <xf numFmtId="0" fontId="64" fillId="10" borderId="0" applyNumberFormat="0" applyBorder="0" applyAlignment="0" applyProtection="0"/>
    <xf numFmtId="0" fontId="64" fillId="10" borderId="0" applyNumberFormat="0" applyBorder="0" applyAlignment="0" applyProtection="0"/>
    <xf numFmtId="0" fontId="64" fillId="10" borderId="0" applyNumberFormat="0" applyBorder="0" applyAlignment="0" applyProtection="0"/>
    <xf numFmtId="0" fontId="64" fillId="3" borderId="0" applyNumberFormat="0" applyBorder="0" applyAlignment="0" applyProtection="0"/>
    <xf numFmtId="0" fontId="64" fillId="10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10" borderId="0" applyNumberFormat="0" applyBorder="0" applyAlignment="0" applyProtection="0"/>
    <xf numFmtId="0" fontId="64" fillId="10" borderId="0" applyNumberFormat="0" applyBorder="0" applyAlignment="0" applyProtection="0"/>
    <xf numFmtId="0" fontId="64" fillId="10" borderId="0" applyNumberFormat="0" applyBorder="0" applyAlignment="0" applyProtection="0"/>
    <xf numFmtId="0" fontId="64" fillId="10" borderId="0" applyNumberFormat="0" applyBorder="0" applyAlignment="0" applyProtection="0"/>
    <xf numFmtId="0" fontId="64" fillId="10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3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6" borderId="0" applyNumberFormat="0" applyBorder="0" applyAlignment="0" applyProtection="0"/>
    <xf numFmtId="0" fontId="64" fillId="16" borderId="0" applyNumberFormat="0" applyBorder="0" applyAlignment="0" applyProtection="0"/>
    <xf numFmtId="0" fontId="64" fillId="16" borderId="0" applyNumberFormat="0" applyBorder="0" applyAlignment="0" applyProtection="0"/>
    <xf numFmtId="0" fontId="64" fillId="16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6" borderId="0" applyNumberFormat="0" applyBorder="0" applyAlignment="0" applyProtection="0"/>
    <xf numFmtId="0" fontId="64" fillId="16" borderId="0" applyNumberFormat="0" applyBorder="0" applyAlignment="0" applyProtection="0"/>
    <xf numFmtId="0" fontId="64" fillId="16" borderId="0" applyNumberFormat="0" applyBorder="0" applyAlignment="0" applyProtection="0"/>
    <xf numFmtId="0" fontId="64" fillId="16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0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18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2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2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2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65" fillId="12" borderId="0" applyNumberFormat="0" applyBorder="0" applyAlignment="0" applyProtection="0"/>
    <xf numFmtId="0" fontId="65" fillId="2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23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23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23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23" borderId="0" applyNumberFormat="0" applyBorder="0" applyAlignment="0" applyProtection="0"/>
    <xf numFmtId="0" fontId="65" fillId="23" borderId="0" applyNumberFormat="0" applyBorder="0" applyAlignment="0" applyProtection="0"/>
    <xf numFmtId="0" fontId="65" fillId="23" borderId="0" applyNumberFormat="0" applyBorder="0" applyAlignment="0" applyProtection="0"/>
    <xf numFmtId="0" fontId="65" fillId="23" borderId="0" applyNumberFormat="0" applyBorder="0" applyAlignment="0" applyProtection="0"/>
    <xf numFmtId="0" fontId="65" fillId="23" borderId="0" applyNumberFormat="0" applyBorder="0" applyAlignment="0" applyProtection="0"/>
    <xf numFmtId="0" fontId="65" fillId="5" borderId="0" applyNumberFormat="0" applyBorder="0" applyAlignment="0" applyProtection="0"/>
    <xf numFmtId="0" fontId="65" fillId="23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23" borderId="0" applyNumberFormat="0" applyBorder="0" applyAlignment="0" applyProtection="0"/>
    <xf numFmtId="0" fontId="65" fillId="23" borderId="0" applyNumberFormat="0" applyBorder="0" applyAlignment="0" applyProtection="0"/>
    <xf numFmtId="0" fontId="65" fillId="23" borderId="0" applyNumberFormat="0" applyBorder="0" applyAlignment="0" applyProtection="0"/>
    <xf numFmtId="0" fontId="65" fillId="23" borderId="0" applyNumberFormat="0" applyBorder="0" applyAlignment="0" applyProtection="0"/>
    <xf numFmtId="0" fontId="65" fillId="23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4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" fillId="25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" fillId="26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2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" fillId="1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" fillId="29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7" fillId="4" borderId="1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66" fillId="51" borderId="102" applyNumberFormat="0" applyAlignment="0" applyProtection="0"/>
    <xf numFmtId="0" fontId="8" fillId="2" borderId="2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12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67" fillId="30" borderId="103" applyNumberFormat="0" applyAlignment="0" applyProtection="0"/>
    <xf numFmtId="0" fontId="9" fillId="2" borderId="1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12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8" fillId="30" borderId="102" applyNumberFormat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70" fillId="0" borderId="3" applyNumberFormat="0" applyFill="0" applyAlignment="0" applyProtection="0"/>
    <xf numFmtId="0" fontId="10" fillId="0" borderId="3" applyNumberFormat="0" applyFill="0" applyAlignment="0" applyProtection="0"/>
    <xf numFmtId="0" fontId="70" fillId="0" borderId="3" applyNumberFormat="0" applyFill="0" applyAlignment="0" applyProtection="0"/>
    <xf numFmtId="0" fontId="70" fillId="0" borderId="3" applyNumberFormat="0" applyFill="0" applyAlignment="0" applyProtection="0"/>
    <xf numFmtId="0" fontId="70" fillId="0" borderId="3" applyNumberFormat="0" applyFill="0" applyAlignment="0" applyProtection="0"/>
    <xf numFmtId="0" fontId="70" fillId="0" borderId="3" applyNumberFormat="0" applyFill="0" applyAlignment="0" applyProtection="0"/>
    <xf numFmtId="0" fontId="70" fillId="0" borderId="3" applyNumberFormat="0" applyFill="0" applyAlignment="0" applyProtection="0"/>
    <xf numFmtId="0" fontId="70" fillId="0" borderId="3" applyNumberFormat="0" applyFill="0" applyAlignment="0" applyProtection="0"/>
    <xf numFmtId="0" fontId="58" fillId="0" borderId="4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5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2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71" fillId="0" borderId="104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3" fillId="0" borderId="6" applyNumberFormat="0" applyFill="0" applyAlignment="0" applyProtection="0"/>
    <xf numFmtId="0" fontId="12" fillId="0" borderId="6" applyNumberFormat="0" applyFill="0" applyAlignment="0" applyProtection="0"/>
    <xf numFmtId="0" fontId="73" fillId="0" borderId="6" applyNumberFormat="0" applyFill="0" applyAlignment="0" applyProtection="0"/>
    <xf numFmtId="0" fontId="73" fillId="0" borderId="6" applyNumberFormat="0" applyFill="0" applyAlignment="0" applyProtection="0"/>
    <xf numFmtId="0" fontId="73" fillId="0" borderId="6" applyNumberFormat="0" applyFill="0" applyAlignment="0" applyProtection="0"/>
    <xf numFmtId="0" fontId="73" fillId="0" borderId="6" applyNumberFormat="0" applyFill="0" applyAlignment="0" applyProtection="0"/>
    <xf numFmtId="0" fontId="73" fillId="0" borderId="6" applyNumberFormat="0" applyFill="0" applyAlignment="0" applyProtection="0"/>
    <xf numFmtId="0" fontId="73" fillId="0" borderId="6" applyNumberFormat="0" applyFill="0" applyAlignment="0" applyProtection="0"/>
    <xf numFmtId="0" fontId="59" fillId="0" borderId="7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9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14" fillId="31" borderId="10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75" fillId="52" borderId="10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64" fillId="0" borderId="0"/>
    <xf numFmtId="0" fontId="17" fillId="0" borderId="0"/>
    <xf numFmtId="0" fontId="17" fillId="0" borderId="0"/>
    <xf numFmtId="0" fontId="17" fillId="0" borderId="0"/>
    <xf numFmtId="0" fontId="64" fillId="0" borderId="0"/>
    <xf numFmtId="0" fontId="64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7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5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7" fillId="0" borderId="0"/>
    <xf numFmtId="0" fontId="64" fillId="0" borderId="0"/>
    <xf numFmtId="0" fontId="5" fillId="0" borderId="0"/>
    <xf numFmtId="0" fontId="64" fillId="0" borderId="0"/>
    <xf numFmtId="0" fontId="5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5" fillId="0" borderId="0"/>
    <xf numFmtId="0" fontId="64" fillId="0" borderId="0"/>
    <xf numFmtId="0" fontId="64" fillId="0" borderId="0"/>
    <xf numFmtId="0" fontId="17" fillId="0" borderId="0"/>
    <xf numFmtId="0" fontId="43" fillId="0" borderId="0"/>
    <xf numFmtId="0" fontId="5" fillId="0" borderId="0"/>
    <xf numFmtId="0" fontId="5" fillId="0" borderId="0"/>
    <xf numFmtId="0" fontId="43" fillId="0" borderId="0"/>
    <xf numFmtId="0" fontId="17" fillId="0" borderId="0"/>
    <xf numFmtId="0" fontId="17" fillId="0" borderId="0"/>
    <xf numFmtId="0" fontId="17" fillId="0" borderId="0"/>
    <xf numFmtId="0" fontId="43" fillId="0" borderId="0"/>
    <xf numFmtId="0" fontId="5" fillId="0" borderId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18" fillId="32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1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41" fillId="7" borderId="11" applyNumberForma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8" borderId="11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5" fillId="55" borderId="106" applyNumberFormat="0" applyFont="0" applyAlignment="0" applyProtection="0"/>
    <xf numFmtId="0" fontId="20" fillId="0" borderId="12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2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65" fontId="41" fillId="0" borderId="0" applyFill="0" applyBorder="0" applyAlignment="0" applyProtection="0"/>
    <xf numFmtId="0" fontId="22" fillId="33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4" fillId="40" borderId="0" applyNumberFormat="0" applyBorder="0" applyAlignment="0" applyProtection="0"/>
    <xf numFmtId="0" fontId="4" fillId="60" borderId="0" applyNumberFormat="0" applyBorder="0" applyAlignment="0" applyProtection="0"/>
    <xf numFmtId="0" fontId="65" fillId="61" borderId="0" applyNumberFormat="0" applyBorder="0" applyAlignment="0" applyProtection="0"/>
    <xf numFmtId="0" fontId="4" fillId="62" borderId="0" applyNumberFormat="0" applyBorder="0" applyAlignment="0" applyProtection="0"/>
    <xf numFmtId="0" fontId="4" fillId="43" borderId="0" applyNumberFormat="0" applyBorder="0" applyAlignment="0" applyProtection="0"/>
    <xf numFmtId="0" fontId="65" fillId="45" borderId="0" applyNumberFormat="0" applyBorder="0" applyAlignment="0" applyProtection="0"/>
    <xf numFmtId="0" fontId="4" fillId="63" borderId="0" applyNumberFormat="0" applyBorder="0" applyAlignment="0" applyProtection="0"/>
    <xf numFmtId="0" fontId="4" fillId="64" borderId="0" applyNumberFormat="0" applyBorder="0" applyAlignment="0" applyProtection="0"/>
    <xf numFmtId="0" fontId="65" fillId="65" borderId="0" applyNumberFormat="0" applyBorder="0" applyAlignment="0" applyProtection="0"/>
    <xf numFmtId="0" fontId="4" fillId="66" borderId="0" applyNumberFormat="0" applyBorder="0" applyAlignment="0" applyProtection="0"/>
    <xf numFmtId="0" fontId="4" fillId="67" borderId="0" applyNumberFormat="0" applyBorder="0" applyAlignment="0" applyProtection="0"/>
    <xf numFmtId="0" fontId="65" fillId="68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65" fillId="46" borderId="0" applyNumberFormat="0" applyBorder="0" applyAlignment="0" applyProtection="0"/>
    <xf numFmtId="0" fontId="4" fillId="42" borderId="0" applyNumberFormat="0" applyBorder="0" applyAlignment="0" applyProtection="0"/>
    <xf numFmtId="0" fontId="4" fillId="69" borderId="0" applyNumberFormat="0" applyBorder="0" applyAlignment="0" applyProtection="0"/>
    <xf numFmtId="0" fontId="65" fillId="70" borderId="0" applyNumberFormat="0" applyBorder="0" applyAlignment="0" applyProtection="0"/>
    <xf numFmtId="0" fontId="4" fillId="0" borderId="0"/>
    <xf numFmtId="0" fontId="65" fillId="71" borderId="0" applyNumberFormat="0" applyBorder="0" applyAlignment="0" applyProtection="0"/>
    <xf numFmtId="0" fontId="65" fillId="72" borderId="0" applyNumberFormat="0" applyBorder="0" applyAlignment="0" applyProtection="0"/>
    <xf numFmtId="0" fontId="67" fillId="73" borderId="103" applyNumberFormat="0" applyAlignment="0" applyProtection="0"/>
    <xf numFmtId="0" fontId="68" fillId="73" borderId="102" applyNumberFormat="0" applyAlignment="0" applyProtection="0"/>
    <xf numFmtId="0" fontId="69" fillId="0" borderId="0" applyNumberFormat="0" applyFill="0" applyAlignment="0" applyProtection="0"/>
    <xf numFmtId="0" fontId="92" fillId="0" borderId="115" applyNumberFormat="0" applyFill="0" applyAlignment="0" applyProtection="0"/>
    <xf numFmtId="0" fontId="93" fillId="0" borderId="104" applyNumberFormat="0" applyFill="0" applyAlignment="0" applyProtection="0"/>
    <xf numFmtId="0" fontId="94" fillId="0" borderId="116" applyNumberFormat="0" applyFill="0" applyAlignment="0" applyProtection="0"/>
    <xf numFmtId="0" fontId="94" fillId="0" borderId="0" applyNumberFormat="0" applyFill="0" applyBorder="0" applyAlignment="0" applyProtection="0"/>
    <xf numFmtId="0" fontId="74" fillId="0" borderId="117" applyNumberFormat="0" applyFill="0" applyAlignment="0" applyProtection="0"/>
    <xf numFmtId="0" fontId="95" fillId="0" borderId="0" applyNumberFormat="0" applyFill="0" applyBorder="0" applyAlignment="0" applyProtection="0"/>
    <xf numFmtId="0" fontId="5" fillId="0" borderId="0"/>
    <xf numFmtId="0" fontId="69" fillId="0" borderId="0" applyNumberFormat="0" applyFill="0" applyAlignment="0" applyProtection="0"/>
    <xf numFmtId="164" fontId="5" fillId="0" borderId="0" applyFont="0" applyFill="0" applyBorder="0" applyAlignment="0" applyProtection="0"/>
    <xf numFmtId="0" fontId="3" fillId="0" borderId="0"/>
    <xf numFmtId="0" fontId="3" fillId="40" borderId="0" applyNumberFormat="0" applyBorder="0" applyAlignment="0" applyProtection="0"/>
    <xf numFmtId="0" fontId="3" fillId="62" borderId="0" applyNumberFormat="0" applyBorder="0" applyAlignment="0" applyProtection="0"/>
    <xf numFmtId="0" fontId="3" fillId="63" borderId="0" applyNumberFormat="0" applyBorder="0" applyAlignment="0" applyProtection="0"/>
    <xf numFmtId="0" fontId="3" fillId="66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60" borderId="0" applyNumberFormat="0" applyBorder="0" applyAlignment="0" applyProtection="0"/>
    <xf numFmtId="0" fontId="3" fillId="43" borderId="0" applyNumberFormat="0" applyBorder="0" applyAlignment="0" applyProtection="0"/>
    <xf numFmtId="0" fontId="3" fillId="64" borderId="0" applyNumberFormat="0" applyBorder="0" applyAlignment="0" applyProtection="0"/>
    <xf numFmtId="0" fontId="3" fillId="67" borderId="0" applyNumberFormat="0" applyBorder="0" applyAlignment="0" applyProtection="0"/>
    <xf numFmtId="0" fontId="3" fillId="44" borderId="0" applyNumberFormat="0" applyBorder="0" applyAlignment="0" applyProtection="0"/>
    <xf numFmtId="0" fontId="3" fillId="69" borderId="0" applyNumberFormat="0" applyBorder="0" applyAlignment="0" applyProtection="0"/>
    <xf numFmtId="0" fontId="2" fillId="0" borderId="0"/>
    <xf numFmtId="0" fontId="2" fillId="40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60" borderId="0" applyNumberFormat="0" applyBorder="0" applyAlignment="0" applyProtection="0"/>
    <xf numFmtId="0" fontId="2" fillId="43" borderId="0" applyNumberFormat="0" applyBorder="0" applyAlignment="0" applyProtection="0"/>
    <xf numFmtId="0" fontId="2" fillId="64" borderId="0" applyNumberFormat="0" applyBorder="0" applyAlignment="0" applyProtection="0"/>
    <xf numFmtId="0" fontId="2" fillId="67" borderId="0" applyNumberFormat="0" applyBorder="0" applyAlignment="0" applyProtection="0"/>
    <xf numFmtId="0" fontId="2" fillId="44" borderId="0" applyNumberFormat="0" applyBorder="0" applyAlignment="0" applyProtection="0"/>
    <xf numFmtId="0" fontId="2" fillId="69" borderId="0" applyNumberFormat="0" applyBorder="0" applyAlignment="0" applyProtection="0"/>
    <xf numFmtId="0" fontId="1" fillId="0" borderId="0"/>
    <xf numFmtId="0" fontId="1" fillId="40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60" borderId="0" applyNumberFormat="0" applyBorder="0" applyAlignment="0" applyProtection="0"/>
    <xf numFmtId="0" fontId="1" fillId="4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44" borderId="0" applyNumberFormat="0" applyBorder="0" applyAlignment="0" applyProtection="0"/>
    <xf numFmtId="0" fontId="1" fillId="69" borderId="0" applyNumberFormat="0" applyBorder="0" applyAlignment="0" applyProtection="0"/>
  </cellStyleXfs>
  <cellXfs count="449">
    <xf numFmtId="0" fontId="0" fillId="0" borderId="0" xfId="0"/>
    <xf numFmtId="0" fontId="23" fillId="0" borderId="0" xfId="0" applyFont="1"/>
    <xf numFmtId="0" fontId="23" fillId="0" borderId="0" xfId="0" applyFont="1" applyAlignment="1">
      <alignment horizontal="center"/>
    </xf>
    <xf numFmtId="0" fontId="25" fillId="0" borderId="0" xfId="0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5" fillId="0" borderId="0" xfId="0" applyFont="1" applyBorder="1" applyAlignment="1" applyProtection="1">
      <alignment horizontal="left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center"/>
      <protection locked="0"/>
    </xf>
    <xf numFmtId="0" fontId="24" fillId="17" borderId="14" xfId="0" applyFont="1" applyFill="1" applyBorder="1" applyAlignment="1" applyProtection="1">
      <alignment horizontal="center" vertical="center" textRotation="90" wrapText="1"/>
      <protection locked="0"/>
    </xf>
    <xf numFmtId="0" fontId="29" fillId="14" borderId="15" xfId="0" applyFont="1" applyFill="1" applyBorder="1" applyAlignment="1" applyProtection="1">
      <alignment horizontal="center" vertical="center" textRotation="90" wrapText="1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2" borderId="13" xfId="0" applyFont="1" applyFill="1" applyBorder="1" applyAlignment="1" applyProtection="1">
      <alignment horizontal="center" vertical="center" textRotation="90" wrapText="1"/>
      <protection locked="0"/>
    </xf>
    <xf numFmtId="0" fontId="24" fillId="2" borderId="13" xfId="0" applyFont="1" applyFill="1" applyBorder="1" applyAlignment="1" applyProtection="1">
      <alignment horizontal="center" vertical="center"/>
      <protection locked="0"/>
    </xf>
    <xf numFmtId="0" fontId="24" fillId="2" borderId="16" xfId="0" applyFont="1" applyFill="1" applyBorder="1" applyAlignment="1" applyProtection="1">
      <alignment horizontal="center" vertical="center" textRotation="90" wrapText="1"/>
      <protection locked="0"/>
    </xf>
    <xf numFmtId="0" fontId="30" fillId="2" borderId="17" xfId="0" applyFont="1" applyFill="1" applyBorder="1" applyAlignment="1" applyProtection="1">
      <alignment horizontal="center" vertical="center" wrapText="1"/>
      <protection locked="0"/>
    </xf>
    <xf numFmtId="0" fontId="30" fillId="2" borderId="18" xfId="0" applyFont="1" applyFill="1" applyBorder="1" applyAlignment="1" applyProtection="1">
      <alignment horizontal="center" vertical="center" wrapText="1"/>
      <protection locked="0"/>
    </xf>
    <xf numFmtId="166" fontId="31" fillId="2" borderId="19" xfId="1999" applyNumberFormat="1" applyFont="1" applyFill="1" applyBorder="1" applyAlignment="1" applyProtection="1">
      <alignment horizontal="center"/>
    </xf>
    <xf numFmtId="0" fontId="30" fillId="0" borderId="0" xfId="0" applyFont="1" applyBorder="1" applyAlignment="1">
      <alignment horizontal="center"/>
    </xf>
    <xf numFmtId="0" fontId="30" fillId="33" borderId="13" xfId="0" applyFont="1" applyFill="1" applyBorder="1" applyAlignment="1">
      <alignment horizontal="center"/>
    </xf>
    <xf numFmtId="166" fontId="34" fillId="33" borderId="13" xfId="1999" applyNumberFormat="1" applyFont="1" applyFill="1" applyBorder="1" applyAlignment="1" applyProtection="1">
      <alignment horizontal="center"/>
    </xf>
    <xf numFmtId="0" fontId="35" fillId="0" borderId="0" xfId="0" applyFont="1"/>
    <xf numFmtId="0" fontId="26" fillId="0" borderId="20" xfId="0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/>
    </xf>
    <xf numFmtId="2" fontId="35" fillId="0" borderId="0" xfId="0" applyNumberFormat="1" applyFont="1" applyBorder="1"/>
    <xf numFmtId="2" fontId="35" fillId="0" borderId="0" xfId="0" applyNumberFormat="1" applyFont="1" applyBorder="1" applyAlignment="1">
      <alignment horizontal="center"/>
    </xf>
    <xf numFmtId="0" fontId="28" fillId="14" borderId="0" xfId="0" applyFont="1" applyFill="1" applyBorder="1" applyAlignment="1">
      <alignment horizontal="left"/>
    </xf>
    <xf numFmtId="0" fontId="35" fillId="14" borderId="0" xfId="0" applyFont="1" applyFill="1" applyAlignment="1">
      <alignment horizontal="center"/>
    </xf>
    <xf numFmtId="10" fontId="39" fillId="0" borderId="0" xfId="0" applyNumberFormat="1" applyFont="1"/>
    <xf numFmtId="0" fontId="28" fillId="34" borderId="0" xfId="0" applyFont="1" applyFill="1" applyBorder="1" applyAlignment="1">
      <alignment horizontal="left"/>
    </xf>
    <xf numFmtId="0" fontId="35" fillId="34" borderId="0" xfId="0" applyFont="1" applyFill="1" applyAlignment="1">
      <alignment horizontal="center"/>
    </xf>
    <xf numFmtId="10" fontId="35" fillId="0" borderId="0" xfId="0" applyNumberFormat="1" applyFont="1" applyBorder="1" applyAlignment="1">
      <alignment horizontal="center"/>
    </xf>
    <xf numFmtId="0" fontId="24" fillId="2" borderId="24" xfId="0" applyFont="1" applyFill="1" applyBorder="1" applyAlignment="1" applyProtection="1">
      <alignment horizontal="center" vertical="center" textRotation="90" wrapText="1"/>
      <protection locked="0"/>
    </xf>
    <xf numFmtId="0" fontId="24" fillId="2" borderId="24" xfId="0" applyFont="1" applyFill="1" applyBorder="1" applyAlignment="1" applyProtection="1">
      <alignment horizontal="center" vertical="center"/>
      <protection locked="0"/>
    </xf>
    <xf numFmtId="2" fontId="35" fillId="0" borderId="28" xfId="0" applyNumberFormat="1" applyFont="1" applyBorder="1" applyAlignment="1" applyProtection="1">
      <alignment horizontal="center"/>
    </xf>
    <xf numFmtId="0" fontId="35" fillId="0" borderId="0" xfId="0" applyFont="1" applyBorder="1"/>
    <xf numFmtId="0" fontId="35" fillId="0" borderId="0" xfId="0" applyFont="1" applyAlignment="1">
      <alignment horizontal="center"/>
    </xf>
    <xf numFmtId="0" fontId="23" fillId="0" borderId="0" xfId="0" applyFont="1" applyProtection="1"/>
    <xf numFmtId="0" fontId="35" fillId="0" borderId="0" xfId="0" applyFont="1" applyBorder="1" applyAlignment="1" applyProtection="1">
      <alignment horizontal="left"/>
      <protection locked="0"/>
    </xf>
    <xf numFmtId="0" fontId="32" fillId="33" borderId="16" xfId="0" applyFont="1" applyFill="1" applyBorder="1" applyAlignment="1">
      <alignment horizontal="center" vertical="center"/>
    </xf>
    <xf numFmtId="0" fontId="32" fillId="33" borderId="24" xfId="0" applyFont="1" applyFill="1" applyBorder="1" applyAlignment="1">
      <alignment horizontal="center" vertical="center"/>
    </xf>
    <xf numFmtId="0" fontId="33" fillId="33" borderId="19" xfId="0" applyFont="1" applyFill="1" applyBorder="1" applyAlignment="1">
      <alignment horizontal="center" vertical="center" textRotation="90" wrapText="1"/>
    </xf>
    <xf numFmtId="0" fontId="17" fillId="0" borderId="27" xfId="1684" applyFont="1" applyFill="1" applyBorder="1" applyAlignment="1">
      <alignment horizontal="center"/>
    </xf>
    <xf numFmtId="0" fontId="36" fillId="0" borderId="0" xfId="0" applyFont="1" applyBorder="1"/>
    <xf numFmtId="0" fontId="23" fillId="0" borderId="0" xfId="0" applyFont="1" applyFill="1" applyBorder="1"/>
    <xf numFmtId="0" fontId="33" fillId="33" borderId="13" xfId="0" applyFont="1" applyFill="1" applyBorder="1" applyAlignment="1">
      <alignment horizontal="center" vertical="center" textRotation="90" wrapText="1"/>
    </xf>
    <xf numFmtId="166" fontId="34" fillId="33" borderId="30" xfId="1999" applyNumberFormat="1" applyFont="1" applyFill="1" applyBorder="1" applyAlignment="1" applyProtection="1">
      <alignment horizontal="center"/>
    </xf>
    <xf numFmtId="166" fontId="34" fillId="33" borderId="31" xfId="1999" applyNumberFormat="1" applyFont="1" applyFill="1" applyBorder="1" applyAlignment="1" applyProtection="1">
      <alignment horizontal="center"/>
    </xf>
    <xf numFmtId="0" fontId="35" fillId="0" borderId="0" xfId="0" applyFont="1" applyFill="1"/>
    <xf numFmtId="0" fontId="23" fillId="0" borderId="0" xfId="0" applyFont="1" applyFill="1" applyBorder="1" applyAlignment="1">
      <alignment horizontal="center"/>
    </xf>
    <xf numFmtId="0" fontId="37" fillId="2" borderId="32" xfId="1685" applyFont="1" applyFill="1" applyBorder="1" applyAlignment="1">
      <alignment horizontal="center"/>
    </xf>
    <xf numFmtId="0" fontId="27" fillId="11" borderId="33" xfId="0" applyFont="1" applyFill="1" applyBorder="1" applyAlignment="1" applyProtection="1">
      <alignment horizontal="center" vertical="center" textRotation="90" wrapText="1"/>
      <protection locked="0"/>
    </xf>
    <xf numFmtId="0" fontId="47" fillId="0" borderId="32" xfId="1680" applyFont="1" applyBorder="1" applyAlignment="1" applyProtection="1">
      <alignment horizontal="left" vertical="center"/>
      <protection locked="0"/>
    </xf>
    <xf numFmtId="0" fontId="24" fillId="2" borderId="16" xfId="0" applyFont="1" applyFill="1" applyBorder="1" applyAlignment="1" applyProtection="1">
      <alignment horizontal="center" vertical="center"/>
      <protection locked="0"/>
    </xf>
    <xf numFmtId="0" fontId="37" fillId="2" borderId="32" xfId="1679" applyFont="1" applyFill="1" applyBorder="1" applyAlignment="1">
      <alignment horizontal="left"/>
    </xf>
    <xf numFmtId="0" fontId="37" fillId="0" borderId="32" xfId="1679" applyFont="1" applyFill="1" applyBorder="1" applyAlignment="1">
      <alignment horizontal="left"/>
    </xf>
    <xf numFmtId="0" fontId="27" fillId="35" borderId="33" xfId="0" applyFont="1" applyFill="1" applyBorder="1" applyAlignment="1" applyProtection="1">
      <alignment horizontal="center" vertical="center" textRotation="90" wrapText="1"/>
      <protection locked="0"/>
    </xf>
    <xf numFmtId="0" fontId="36" fillId="0" borderId="32" xfId="1680" applyFont="1" applyBorder="1" applyAlignment="1" applyProtection="1">
      <alignment horizontal="left" vertical="center"/>
      <protection locked="0"/>
    </xf>
    <xf numFmtId="0" fontId="36" fillId="0" borderId="32" xfId="1680" applyFont="1" applyBorder="1" applyAlignment="1" applyProtection="1">
      <alignment horizontal="left"/>
      <protection locked="0"/>
    </xf>
    <xf numFmtId="0" fontId="36" fillId="0" borderId="32" xfId="1683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>
      <alignment horizontal="center"/>
    </xf>
    <xf numFmtId="0" fontId="37" fillId="2" borderId="28" xfId="1686" applyFont="1" applyFill="1" applyBorder="1" applyAlignment="1">
      <alignment horizontal="center"/>
    </xf>
    <xf numFmtId="0" fontId="36" fillId="2" borderId="28" xfId="1686" applyFont="1" applyFill="1" applyBorder="1" applyAlignment="1">
      <alignment horizontal="center" vertical="top" wrapText="1"/>
    </xf>
    <xf numFmtId="0" fontId="36" fillId="0" borderId="32" xfId="1687" applyFont="1" applyBorder="1" applyAlignment="1" applyProtection="1">
      <alignment horizontal="left" vertical="center"/>
      <protection locked="0"/>
    </xf>
    <xf numFmtId="0" fontId="36" fillId="0" borderId="32" xfId="1687" applyFont="1" applyBorder="1" applyAlignment="1" applyProtection="1">
      <alignment horizontal="left"/>
      <protection locked="0"/>
    </xf>
    <xf numFmtId="0" fontId="36" fillId="0" borderId="27" xfId="1684" applyFont="1" applyFill="1" applyBorder="1" applyAlignment="1">
      <alignment horizontal="center"/>
    </xf>
    <xf numFmtId="0" fontId="48" fillId="36" borderId="27" xfId="1688" applyFont="1" applyFill="1" applyBorder="1" applyAlignment="1">
      <alignment horizontal="center" wrapText="1"/>
    </xf>
    <xf numFmtId="2" fontId="35" fillId="0" borderId="32" xfId="0" applyNumberFormat="1" applyFont="1" applyBorder="1" applyAlignment="1">
      <alignment horizontal="center"/>
    </xf>
    <xf numFmtId="2" fontId="35" fillId="0" borderId="36" xfId="0" applyNumberFormat="1" applyFont="1" applyBorder="1" applyAlignment="1" applyProtection="1">
      <alignment horizontal="center"/>
    </xf>
    <xf numFmtId="0" fontId="48" fillId="36" borderId="28" xfId="1688" applyFont="1" applyFill="1" applyBorder="1" applyAlignment="1">
      <alignment horizontal="center" wrapText="1"/>
    </xf>
    <xf numFmtId="0" fontId="27" fillId="35" borderId="37" xfId="0" applyFont="1" applyFill="1" applyBorder="1" applyAlignment="1" applyProtection="1">
      <alignment horizontal="center" vertical="center" textRotation="90" wrapText="1"/>
      <protection locked="0"/>
    </xf>
    <xf numFmtId="2" fontId="35" fillId="0" borderId="38" xfId="0" applyNumberFormat="1" applyFont="1" applyBorder="1" applyAlignment="1">
      <alignment horizontal="center"/>
    </xf>
    <xf numFmtId="0" fontId="30" fillId="2" borderId="32" xfId="0" applyFont="1" applyFill="1" applyBorder="1" applyAlignment="1" applyProtection="1">
      <alignment horizontal="center" vertical="center" wrapText="1"/>
      <protection locked="0"/>
    </xf>
    <xf numFmtId="0" fontId="23" fillId="0" borderId="32" xfId="0" applyFont="1" applyBorder="1" applyAlignment="1" applyProtection="1">
      <alignment horizontal="left"/>
      <protection locked="0"/>
    </xf>
    <xf numFmtId="2" fontId="35" fillId="0" borderId="32" xfId="0" applyNumberFormat="1" applyFont="1" applyBorder="1" applyAlignment="1" applyProtection="1">
      <alignment horizontal="center"/>
    </xf>
    <xf numFmtId="0" fontId="24" fillId="11" borderId="33" xfId="0" applyFont="1" applyFill="1" applyBorder="1" applyAlignment="1" applyProtection="1">
      <alignment horizontal="center" vertical="center" textRotation="90" wrapText="1"/>
      <protection locked="0"/>
    </xf>
    <xf numFmtId="0" fontId="26" fillId="0" borderId="0" xfId="0" applyFont="1" applyAlignment="1" applyProtection="1">
      <alignment horizontal="left" vertical="center" textRotation="90" wrapText="1"/>
      <protection locked="0"/>
    </xf>
    <xf numFmtId="0" fontId="26" fillId="0" borderId="0" xfId="0" applyFont="1" applyAlignment="1" applyProtection="1">
      <alignment horizontal="center" vertical="center" textRotation="90" wrapText="1"/>
      <protection locked="0"/>
    </xf>
    <xf numFmtId="0" fontId="84" fillId="11" borderId="33" xfId="0" applyFont="1" applyFill="1" applyBorder="1" applyAlignment="1" applyProtection="1">
      <alignment horizontal="center" vertical="center" textRotation="90" wrapText="1"/>
      <protection locked="0"/>
    </xf>
    <xf numFmtId="0" fontId="85" fillId="2" borderId="39" xfId="0" applyFont="1" applyFill="1" applyBorder="1" applyAlignment="1" applyProtection="1">
      <alignment horizontal="center" vertical="center" wrapText="1"/>
      <protection locked="0"/>
    </xf>
    <xf numFmtId="0" fontId="24" fillId="14" borderId="40" xfId="0" applyFont="1" applyFill="1" applyBorder="1" applyAlignment="1" applyProtection="1">
      <alignment horizontal="center" vertical="center" textRotation="90" wrapText="1"/>
      <protection locked="0"/>
    </xf>
    <xf numFmtId="0" fontId="24" fillId="14" borderId="41" xfId="0" applyFont="1" applyFill="1" applyBorder="1" applyAlignment="1" applyProtection="1">
      <alignment horizontal="center" vertical="center"/>
      <protection locked="0"/>
    </xf>
    <xf numFmtId="0" fontId="24" fillId="11" borderId="40" xfId="0" applyFont="1" applyFill="1" applyBorder="1" applyAlignment="1" applyProtection="1">
      <alignment horizontal="center" vertical="center" textRotation="90" wrapText="1"/>
      <protection locked="0"/>
    </xf>
    <xf numFmtId="0" fontId="24" fillId="37" borderId="42" xfId="0" applyFont="1" applyFill="1" applyBorder="1" applyAlignment="1" applyProtection="1">
      <alignment horizontal="center" vertical="center"/>
      <protection locked="0"/>
    </xf>
    <xf numFmtId="166" fontId="49" fillId="2" borderId="32" xfId="1999" applyNumberFormat="1" applyFont="1" applyFill="1" applyBorder="1" applyAlignment="1" applyProtection="1">
      <alignment horizontal="center" wrapText="1"/>
    </xf>
    <xf numFmtId="0" fontId="24" fillId="37" borderId="43" xfId="0" applyFont="1" applyFill="1" applyBorder="1" applyAlignment="1" applyProtection="1">
      <alignment horizontal="center" vertical="center"/>
      <protection locked="0"/>
    </xf>
    <xf numFmtId="166" fontId="49" fillId="2" borderId="44" xfId="1999" applyNumberFormat="1" applyFont="1" applyFill="1" applyBorder="1" applyAlignment="1" applyProtection="1">
      <alignment horizontal="center" wrapText="1"/>
    </xf>
    <xf numFmtId="0" fontId="83" fillId="35" borderId="37" xfId="0" applyFont="1" applyFill="1" applyBorder="1" applyAlignment="1" applyProtection="1">
      <alignment horizontal="center" vertical="center" textRotation="90" wrapText="1"/>
      <protection locked="0"/>
    </xf>
    <xf numFmtId="0" fontId="29" fillId="19" borderId="15" xfId="0" applyFont="1" applyFill="1" applyBorder="1" applyAlignment="1" applyProtection="1">
      <alignment horizontal="center" vertical="center" textRotation="90" wrapText="1"/>
      <protection locked="0"/>
    </xf>
    <xf numFmtId="166" fontId="52" fillId="2" borderId="19" xfId="1999" applyNumberFormat="1" applyFont="1" applyFill="1" applyBorder="1" applyAlignment="1" applyProtection="1">
      <alignment horizontal="center"/>
    </xf>
    <xf numFmtId="166" fontId="53" fillId="33" borderId="32" xfId="1999" applyNumberFormat="1" applyFont="1" applyFill="1" applyBorder="1" applyAlignment="1" applyProtection="1">
      <alignment horizontal="center"/>
    </xf>
    <xf numFmtId="166" fontId="53" fillId="33" borderId="45" xfId="1999" applyNumberFormat="1" applyFont="1" applyFill="1" applyBorder="1" applyAlignment="1" applyProtection="1">
      <alignment horizontal="center"/>
    </xf>
    <xf numFmtId="166" fontId="53" fillId="33" borderId="26" xfId="1999" applyNumberFormat="1" applyFont="1" applyFill="1" applyBorder="1" applyAlignment="1" applyProtection="1">
      <alignment horizontal="center"/>
    </xf>
    <xf numFmtId="166" fontId="53" fillId="33" borderId="33" xfId="1999" applyNumberFormat="1" applyFont="1" applyFill="1" applyBorder="1" applyAlignment="1" applyProtection="1">
      <alignment horizontal="center"/>
    </xf>
    <xf numFmtId="0" fontId="52" fillId="33" borderId="46" xfId="0" applyFont="1" applyFill="1" applyBorder="1" applyAlignment="1">
      <alignment horizontal="center" vertical="center"/>
    </xf>
    <xf numFmtId="0" fontId="51" fillId="33" borderId="24" xfId="0" applyFont="1" applyFill="1" applyBorder="1" applyAlignment="1">
      <alignment horizontal="center" vertical="center" textRotation="90" wrapText="1"/>
    </xf>
    <xf numFmtId="0" fontId="52" fillId="33" borderId="23" xfId="0" applyFont="1" applyFill="1" applyBorder="1" applyAlignment="1">
      <alignment horizontal="center" vertical="center"/>
    </xf>
    <xf numFmtId="0" fontId="51" fillId="33" borderId="13" xfId="0" applyFont="1" applyFill="1" applyBorder="1" applyAlignment="1">
      <alignment horizontal="center"/>
    </xf>
    <xf numFmtId="0" fontId="52" fillId="0" borderId="0" xfId="0" applyFont="1"/>
    <xf numFmtId="0" fontId="24" fillId="37" borderId="0" xfId="0" applyFont="1" applyFill="1" applyBorder="1" applyAlignment="1" applyProtection="1">
      <alignment horizontal="center" vertical="center"/>
      <protection locked="0"/>
    </xf>
    <xf numFmtId="0" fontId="24" fillId="37" borderId="47" xfId="0" applyFont="1" applyFill="1" applyBorder="1" applyAlignment="1" applyProtection="1">
      <alignment horizontal="center" vertical="center"/>
      <protection locked="0"/>
    </xf>
    <xf numFmtId="166" fontId="54" fillId="2" borderId="48" xfId="1999" applyNumberFormat="1" applyFont="1" applyFill="1" applyBorder="1" applyAlignment="1" applyProtection="1">
      <alignment horizontal="center" wrapText="1"/>
    </xf>
    <xf numFmtId="0" fontId="40" fillId="11" borderId="21" xfId="0" applyFont="1" applyFill="1" applyBorder="1" applyAlignment="1" applyProtection="1">
      <alignment horizontal="center" vertical="center" textRotation="90" wrapText="1"/>
      <protection locked="0"/>
    </xf>
    <xf numFmtId="0" fontId="45" fillId="11" borderId="33" xfId="0" applyFont="1" applyFill="1" applyBorder="1" applyAlignment="1" applyProtection="1">
      <alignment horizontal="center" vertical="center" textRotation="90" wrapText="1"/>
      <protection locked="0"/>
    </xf>
    <xf numFmtId="0" fontId="86" fillId="11" borderId="33" xfId="0" applyFont="1" applyFill="1" applyBorder="1" applyAlignment="1" applyProtection="1">
      <alignment horizontal="center" vertical="center" textRotation="90" wrapText="1"/>
      <protection locked="0"/>
    </xf>
    <xf numFmtId="0" fontId="45" fillId="38" borderId="49" xfId="0" applyFont="1" applyFill="1" applyBorder="1" applyAlignment="1" applyProtection="1">
      <alignment horizontal="center" vertical="center" textRotation="90" wrapText="1"/>
      <protection locked="0"/>
    </xf>
    <xf numFmtId="0" fontId="49" fillId="57" borderId="50" xfId="0" applyFont="1" applyFill="1" applyBorder="1" applyAlignment="1" applyProtection="1">
      <alignment horizontal="center" vertical="center" textRotation="90" wrapText="1"/>
      <protection locked="0"/>
    </xf>
    <xf numFmtId="0" fontId="49" fillId="57" borderId="51" xfId="0" applyFont="1" applyFill="1" applyBorder="1" applyAlignment="1" applyProtection="1">
      <alignment horizontal="center" vertical="center" textRotation="90" wrapText="1"/>
      <protection locked="0"/>
    </xf>
    <xf numFmtId="0" fontId="49" fillId="57" borderId="52" xfId="0" applyFont="1" applyFill="1" applyBorder="1" applyAlignment="1" applyProtection="1">
      <alignment horizontal="center" vertical="center" textRotation="90" wrapText="1"/>
      <protection locked="0"/>
    </xf>
    <xf numFmtId="0" fontId="24" fillId="17" borderId="15" xfId="0" applyFont="1" applyFill="1" applyBorder="1" applyAlignment="1" applyProtection="1">
      <alignment horizontal="center" vertical="center" textRotation="90" wrapText="1"/>
      <protection locked="0"/>
    </xf>
    <xf numFmtId="0" fontId="51" fillId="2" borderId="29" xfId="0" applyFont="1" applyFill="1" applyBorder="1" applyAlignment="1" applyProtection="1">
      <alignment horizontal="center" vertical="center" wrapText="1"/>
      <protection locked="0"/>
    </xf>
    <xf numFmtId="0" fontId="87" fillId="2" borderId="29" xfId="0" applyFont="1" applyFill="1" applyBorder="1" applyAlignment="1" applyProtection="1">
      <alignment horizontal="center" vertical="center" wrapText="1"/>
      <protection locked="0"/>
    </xf>
    <xf numFmtId="0" fontId="51" fillId="2" borderId="31" xfId="0" applyFont="1" applyFill="1" applyBorder="1" applyAlignment="1" applyProtection="1">
      <alignment horizontal="center" vertical="center" wrapText="1"/>
      <protection locked="0"/>
    </xf>
    <xf numFmtId="0" fontId="51" fillId="2" borderId="30" xfId="0" applyFont="1" applyFill="1" applyBorder="1" applyAlignment="1" applyProtection="1">
      <alignment horizontal="center" vertical="center" wrapText="1"/>
      <protection locked="0"/>
    </xf>
    <xf numFmtId="0" fontId="24" fillId="14" borderId="0" xfId="0" applyFont="1" applyFill="1" applyBorder="1" applyAlignment="1" applyProtection="1">
      <alignment horizontal="center" vertical="center"/>
      <protection locked="0"/>
    </xf>
    <xf numFmtId="0" fontId="44" fillId="11" borderId="33" xfId="0" applyFont="1" applyFill="1" applyBorder="1" applyAlignment="1" applyProtection="1">
      <alignment horizontal="center" vertical="center" textRotation="90" wrapText="1"/>
      <protection locked="0"/>
    </xf>
    <xf numFmtId="0" fontId="88" fillId="38" borderId="49" xfId="0" applyFont="1" applyFill="1" applyBorder="1" applyAlignment="1" applyProtection="1">
      <alignment horizontal="center" vertical="center" textRotation="90" wrapText="1"/>
      <protection locked="0"/>
    </xf>
    <xf numFmtId="0" fontId="44" fillId="38" borderId="49" xfId="0" applyFont="1" applyFill="1" applyBorder="1" applyAlignment="1" applyProtection="1">
      <alignment horizontal="center" vertical="center" textRotation="90" wrapText="1"/>
      <protection locked="0"/>
    </xf>
    <xf numFmtId="0" fontId="23" fillId="0" borderId="55" xfId="0" applyFont="1" applyBorder="1" applyAlignment="1" applyProtection="1">
      <alignment horizontal="left"/>
      <protection locked="0"/>
    </xf>
    <xf numFmtId="0" fontId="49" fillId="57" borderId="56" xfId="0" applyFont="1" applyFill="1" applyBorder="1" applyAlignment="1" applyProtection="1">
      <alignment horizontal="center" vertical="center" textRotation="90" wrapText="1"/>
      <protection locked="0"/>
    </xf>
    <xf numFmtId="0" fontId="24" fillId="0" borderId="48" xfId="0" applyFont="1" applyBorder="1" applyAlignment="1" applyProtection="1">
      <alignment horizontal="center" wrapText="1"/>
      <protection locked="0"/>
    </xf>
    <xf numFmtId="0" fontId="49" fillId="57" borderId="57" xfId="0" applyFont="1" applyFill="1" applyBorder="1" applyAlignment="1" applyProtection="1">
      <alignment horizontal="center" vertical="center" textRotation="90" wrapText="1"/>
      <protection locked="0"/>
    </xf>
    <xf numFmtId="0" fontId="49" fillId="57" borderId="58" xfId="0" applyFont="1" applyFill="1" applyBorder="1" applyAlignment="1" applyProtection="1">
      <alignment horizontal="center" vertical="center" textRotation="90" wrapText="1"/>
      <protection locked="0"/>
    </xf>
    <xf numFmtId="0" fontId="23" fillId="0" borderId="0" xfId="0" applyFont="1" applyBorder="1" applyAlignment="1" applyProtection="1">
      <alignment horizontal="left"/>
      <protection locked="0"/>
    </xf>
    <xf numFmtId="2" fontId="35" fillId="0" borderId="61" xfId="0" applyNumberFormat="1" applyFont="1" applyBorder="1" applyAlignment="1">
      <alignment horizontal="center"/>
    </xf>
    <xf numFmtId="2" fontId="35" fillId="0" borderId="57" xfId="0" applyNumberFormat="1" applyFont="1" applyBorder="1" applyAlignment="1">
      <alignment horizontal="center"/>
    </xf>
    <xf numFmtId="0" fontId="36" fillId="0" borderId="32" xfId="1683" applyFont="1" applyFill="1" applyBorder="1" applyAlignment="1" applyProtection="1">
      <alignment horizontal="left" vertical="center"/>
      <protection locked="0"/>
    </xf>
    <xf numFmtId="2" fontId="35" fillId="0" borderId="55" xfId="0" applyNumberFormat="1" applyFont="1" applyBorder="1" applyAlignment="1" applyProtection="1">
      <alignment horizontal="center"/>
    </xf>
    <xf numFmtId="166" fontId="34" fillId="33" borderId="53" xfId="1999" applyNumberFormat="1" applyFont="1" applyFill="1" applyBorder="1" applyAlignment="1" applyProtection="1">
      <alignment horizontal="center"/>
    </xf>
    <xf numFmtId="166" fontId="34" fillId="33" borderId="32" xfId="1999" applyNumberFormat="1" applyFont="1" applyFill="1" applyBorder="1" applyAlignment="1" applyProtection="1">
      <alignment horizontal="center"/>
    </xf>
    <xf numFmtId="0" fontId="49" fillId="57" borderId="56" xfId="0" applyFont="1" applyFill="1" applyBorder="1" applyAlignment="1" applyProtection="1">
      <alignment horizontal="center" vertical="center" textRotation="90" wrapText="1"/>
      <protection locked="0"/>
    </xf>
    <xf numFmtId="0" fontId="23" fillId="0" borderId="51" xfId="0" applyFont="1" applyBorder="1" applyAlignment="1" applyProtection="1">
      <alignment horizontal="left"/>
      <protection locked="0"/>
    </xf>
    <xf numFmtId="0" fontId="49" fillId="57" borderId="51" xfId="0" applyFont="1" applyFill="1" applyBorder="1" applyAlignment="1" applyProtection="1">
      <alignment horizontal="center" vertical="center" textRotation="90" wrapText="1"/>
      <protection locked="0"/>
    </xf>
    <xf numFmtId="0" fontId="44" fillId="38" borderId="51" xfId="0" applyFont="1" applyFill="1" applyBorder="1" applyAlignment="1" applyProtection="1">
      <alignment horizontal="center" vertical="center" textRotation="90" wrapText="1"/>
      <protection locked="0"/>
    </xf>
    <xf numFmtId="0" fontId="51" fillId="2" borderId="51" xfId="0" applyFont="1" applyFill="1" applyBorder="1" applyAlignment="1" applyProtection="1">
      <alignment horizontal="center" vertical="center" wrapText="1"/>
      <protection locked="0"/>
    </xf>
    <xf numFmtId="0" fontId="45" fillId="38" borderId="54" xfId="0" applyFont="1" applyFill="1" applyBorder="1" applyAlignment="1" applyProtection="1">
      <alignment horizontal="center" vertical="center" textRotation="90" wrapText="1"/>
      <protection locked="0"/>
    </xf>
    <xf numFmtId="0" fontId="45" fillId="38" borderId="51" xfId="0" applyFont="1" applyFill="1" applyBorder="1" applyAlignment="1" applyProtection="1">
      <alignment horizontal="center" vertical="center" textRotation="90" wrapText="1"/>
      <protection locked="0"/>
    </xf>
    <xf numFmtId="0" fontId="27" fillId="35" borderId="51" xfId="0" applyFont="1" applyFill="1" applyBorder="1" applyAlignment="1" applyProtection="1">
      <alignment horizontal="center" vertical="center" textRotation="90" wrapText="1"/>
      <protection locked="0"/>
    </xf>
    <xf numFmtId="0" fontId="30" fillId="2" borderId="62" xfId="0" applyFont="1" applyFill="1" applyBorder="1" applyAlignment="1" applyProtection="1">
      <alignment horizontal="center" vertical="center" wrapText="1"/>
      <protection locked="0"/>
    </xf>
    <xf numFmtId="0" fontId="27" fillId="11" borderId="37" xfId="0" applyFont="1" applyFill="1" applyBorder="1" applyAlignment="1" applyProtection="1">
      <alignment horizontal="center" vertical="center" textRotation="90" wrapText="1"/>
      <protection locked="0"/>
    </xf>
    <xf numFmtId="0" fontId="49" fillId="57" borderId="63" xfId="0" applyFont="1" applyFill="1" applyBorder="1" applyAlignment="1" applyProtection="1">
      <alignment horizontal="center" vertical="center" textRotation="90" wrapText="1"/>
      <protection locked="0"/>
    </xf>
    <xf numFmtId="0" fontId="51" fillId="2" borderId="65" xfId="0" applyFont="1" applyFill="1" applyBorder="1" applyAlignment="1" applyProtection="1">
      <alignment horizontal="center" vertical="center" wrapText="1"/>
      <protection locked="0"/>
    </xf>
    <xf numFmtId="0" fontId="51" fillId="2" borderId="66" xfId="0" applyFont="1" applyFill="1" applyBorder="1" applyAlignment="1" applyProtection="1">
      <alignment horizontal="center" vertical="center" wrapText="1"/>
      <protection locked="0"/>
    </xf>
    <xf numFmtId="0" fontId="51" fillId="2" borderId="67" xfId="0" applyFont="1" applyFill="1" applyBorder="1" applyAlignment="1" applyProtection="1">
      <alignment horizontal="center" vertical="center" wrapText="1"/>
      <protection locked="0"/>
    </xf>
    <xf numFmtId="0" fontId="24" fillId="58" borderId="42" xfId="0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textRotation="90" wrapText="1"/>
      <protection locked="0"/>
    </xf>
    <xf numFmtId="0" fontId="26" fillId="0" borderId="0" xfId="0" applyFont="1" applyAlignment="1" applyProtection="1">
      <alignment horizontal="center" textRotation="90" wrapText="1"/>
      <protection locked="0"/>
    </xf>
    <xf numFmtId="0" fontId="49" fillId="39" borderId="38" xfId="0" applyFont="1" applyFill="1" applyBorder="1" applyAlignment="1" applyProtection="1">
      <alignment horizontal="center" vertical="center" textRotation="90" wrapText="1"/>
      <protection locked="0"/>
    </xf>
    <xf numFmtId="0" fontId="44" fillId="38" borderId="49" xfId="1687" applyFont="1" applyFill="1" applyBorder="1" applyAlignment="1" applyProtection="1">
      <alignment horizontal="center" vertical="center" textRotation="90" wrapText="1"/>
      <protection locked="0"/>
    </xf>
    <xf numFmtId="0" fontId="28" fillId="2" borderId="30" xfId="0" applyFont="1" applyFill="1" applyBorder="1" applyAlignment="1" applyProtection="1">
      <alignment horizontal="center" vertical="center" wrapText="1"/>
      <protection locked="0"/>
    </xf>
    <xf numFmtId="0" fontId="28" fillId="2" borderId="31" xfId="0" applyFont="1" applyFill="1" applyBorder="1" applyAlignment="1" applyProtection="1">
      <alignment horizontal="center" vertical="center" wrapText="1"/>
      <protection locked="0"/>
    </xf>
    <xf numFmtId="0" fontId="28" fillId="2" borderId="32" xfId="0" applyFont="1" applyFill="1" applyBorder="1" applyAlignment="1" applyProtection="1">
      <alignment horizontal="center" vertical="center" wrapText="1"/>
      <protection locked="0"/>
    </xf>
    <xf numFmtId="166" fontId="49" fillId="2" borderId="69" xfId="1999" applyNumberFormat="1" applyFont="1" applyFill="1" applyBorder="1" applyAlignment="1" applyProtection="1">
      <alignment horizontal="center" vertical="center" wrapText="1"/>
    </xf>
    <xf numFmtId="0" fontId="24" fillId="37" borderId="32" xfId="0" applyFont="1" applyFill="1" applyBorder="1" applyAlignment="1" applyProtection="1">
      <alignment horizontal="center" vertical="center"/>
      <protection locked="0"/>
    </xf>
    <xf numFmtId="0" fontId="24" fillId="37" borderId="38" xfId="0" applyFont="1" applyFill="1" applyBorder="1" applyAlignment="1" applyProtection="1">
      <alignment horizontal="center" vertical="center"/>
      <protection locked="0"/>
    </xf>
    <xf numFmtId="0" fontId="32" fillId="33" borderId="13" xfId="0" applyFont="1" applyFill="1" applyBorder="1" applyAlignment="1">
      <alignment horizontal="center" vertical="center"/>
    </xf>
    <xf numFmtId="0" fontId="46" fillId="36" borderId="27" xfId="0" applyFont="1" applyFill="1" applyBorder="1" applyAlignment="1">
      <alignment horizontal="left" wrapText="1"/>
    </xf>
    <xf numFmtId="0" fontId="36" fillId="0" borderId="32" xfId="0" applyFont="1" applyBorder="1" applyAlignment="1">
      <alignment wrapText="1"/>
    </xf>
    <xf numFmtId="0" fontId="37" fillId="2" borderId="27" xfId="1686" applyFont="1" applyFill="1" applyBorder="1" applyAlignment="1">
      <alignment horizontal="center"/>
    </xf>
    <xf numFmtId="0" fontId="36" fillId="0" borderId="22" xfId="0" applyFont="1" applyBorder="1" applyAlignment="1">
      <alignment horizontal="center" vertical="top" wrapText="1"/>
    </xf>
    <xf numFmtId="0" fontId="62" fillId="0" borderId="32" xfId="1687" applyFont="1" applyFill="1" applyBorder="1" applyAlignment="1">
      <alignment horizontal="center" vertical="center"/>
    </xf>
    <xf numFmtId="2" fontId="35" fillId="0" borderId="27" xfId="0" applyNumberFormat="1" applyFont="1" applyBorder="1" applyAlignment="1" applyProtection="1">
      <alignment horizontal="center"/>
    </xf>
    <xf numFmtId="0" fontId="36" fillId="2" borderId="27" xfId="1686" applyFont="1" applyFill="1" applyBorder="1" applyAlignment="1">
      <alignment horizontal="center" vertical="top" wrapText="1"/>
    </xf>
    <xf numFmtId="0" fontId="45" fillId="0" borderId="71" xfId="0" applyFont="1" applyBorder="1" applyAlignment="1">
      <alignment horizontal="center" vertical="center" wrapText="1"/>
    </xf>
    <xf numFmtId="0" fontId="24" fillId="58" borderId="32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/>
    <xf numFmtId="0" fontId="24" fillId="38" borderId="49" xfId="1687" applyFont="1" applyFill="1" applyBorder="1" applyAlignment="1" applyProtection="1">
      <alignment horizontal="center" vertical="center" textRotation="90" wrapText="1"/>
      <protection locked="0"/>
    </xf>
    <xf numFmtId="0" fontId="24" fillId="38" borderId="68" xfId="1687" applyFont="1" applyFill="1" applyBorder="1" applyAlignment="1" applyProtection="1">
      <alignment horizontal="center" vertical="center" textRotation="90" wrapText="1"/>
      <protection locked="0"/>
    </xf>
    <xf numFmtId="0" fontId="26" fillId="0" borderId="72" xfId="0" applyFont="1" applyBorder="1" applyAlignment="1">
      <alignment horizontal="center"/>
    </xf>
    <xf numFmtId="0" fontId="36" fillId="0" borderId="73" xfId="1680" applyFont="1" applyBorder="1" applyAlignment="1" applyProtection="1">
      <alignment horizontal="left" vertical="center"/>
      <protection locked="0"/>
    </xf>
    <xf numFmtId="0" fontId="37" fillId="0" borderId="73" xfId="1679" applyFont="1" applyFill="1" applyBorder="1" applyAlignment="1">
      <alignment horizontal="left"/>
    </xf>
    <xf numFmtId="2" fontId="35" fillId="0" borderId="74" xfId="0" applyNumberFormat="1" applyFont="1" applyBorder="1" applyAlignment="1">
      <alignment horizontal="center"/>
    </xf>
    <xf numFmtId="2" fontId="35" fillId="0" borderId="73" xfId="0" applyNumberFormat="1" applyFont="1" applyBorder="1" applyAlignment="1">
      <alignment horizontal="center"/>
    </xf>
    <xf numFmtId="2" fontId="35" fillId="0" borderId="75" xfId="0" applyNumberFormat="1" applyFont="1" applyBorder="1" applyAlignment="1">
      <alignment horizontal="center"/>
    </xf>
    <xf numFmtId="0" fontId="35" fillId="0" borderId="76" xfId="0" applyFont="1" applyBorder="1" applyAlignment="1">
      <alignment horizontal="center"/>
    </xf>
    <xf numFmtId="0" fontId="23" fillId="0" borderId="77" xfId="0" applyFont="1" applyBorder="1"/>
    <xf numFmtId="0" fontId="63" fillId="0" borderId="27" xfId="1681" applyFont="1" applyFill="1" applyBorder="1" applyAlignment="1">
      <alignment horizontal="center" wrapText="1"/>
    </xf>
    <xf numFmtId="0" fontId="63" fillId="0" borderId="32" xfId="1681" applyFont="1" applyFill="1" applyBorder="1" applyAlignment="1">
      <alignment horizontal="center" wrapText="1"/>
    </xf>
    <xf numFmtId="0" fontId="63" fillId="0" borderId="27" xfId="0" applyNumberFormat="1" applyFont="1" applyFill="1" applyBorder="1" applyAlignment="1">
      <alignment horizontal="center" wrapText="1"/>
    </xf>
    <xf numFmtId="0" fontId="63" fillId="0" borderId="32" xfId="0" applyNumberFormat="1" applyFont="1" applyFill="1" applyBorder="1" applyAlignment="1">
      <alignment horizontal="center" wrapText="1"/>
    </xf>
    <xf numFmtId="0" fontId="63" fillId="0" borderId="27" xfId="0" applyFont="1" applyFill="1" applyBorder="1" applyAlignment="1">
      <alignment horizontal="center" wrapText="1"/>
    </xf>
    <xf numFmtId="0" fontId="63" fillId="0" borderId="78" xfId="0" applyFont="1" applyFill="1" applyBorder="1" applyAlignment="1">
      <alignment horizontal="center" wrapText="1"/>
    </xf>
    <xf numFmtId="0" fontId="63" fillId="0" borderId="57" xfId="0" applyFont="1" applyFill="1" applyBorder="1" applyAlignment="1">
      <alignment horizontal="center" wrapText="1"/>
    </xf>
    <xf numFmtId="0" fontId="63" fillId="0" borderId="21" xfId="0" applyFont="1" applyFill="1" applyBorder="1" applyAlignment="1">
      <alignment horizontal="center" wrapText="1"/>
    </xf>
    <xf numFmtId="0" fontId="63" fillId="0" borderId="79" xfId="0" applyFont="1" applyFill="1" applyBorder="1" applyAlignment="1">
      <alignment horizontal="center" wrapText="1"/>
    </xf>
    <xf numFmtId="0" fontId="63" fillId="0" borderId="32" xfId="0" applyFont="1" applyFill="1" applyBorder="1" applyAlignment="1">
      <alignment horizontal="center" wrapText="1"/>
    </xf>
    <xf numFmtId="0" fontId="63" fillId="0" borderId="80" xfId="1681" applyFont="1" applyFill="1" applyBorder="1" applyAlignment="1">
      <alignment horizontal="center" wrapText="1"/>
    </xf>
    <xf numFmtId="0" fontId="63" fillId="0" borderId="73" xfId="1681" applyFont="1" applyFill="1" applyBorder="1" applyAlignment="1">
      <alignment horizontal="center" wrapText="1"/>
    </xf>
    <xf numFmtId="0" fontId="63" fillId="0" borderId="80" xfId="0" applyNumberFormat="1" applyFont="1" applyFill="1" applyBorder="1" applyAlignment="1">
      <alignment horizontal="center" wrapText="1"/>
    </xf>
    <xf numFmtId="0" fontId="63" fillId="0" borderId="73" xfId="0" applyNumberFormat="1" applyFont="1" applyFill="1" applyBorder="1" applyAlignment="1">
      <alignment horizontal="center" wrapText="1"/>
    </xf>
    <xf numFmtId="0" fontId="63" fillId="0" borderId="80" xfId="0" applyFont="1" applyFill="1" applyBorder="1" applyAlignment="1">
      <alignment horizontal="center" wrapText="1"/>
    </xf>
    <xf numFmtId="0" fontId="63" fillId="0" borderId="81" xfId="0" applyFont="1" applyFill="1" applyBorder="1" applyAlignment="1">
      <alignment horizontal="center" wrapText="1"/>
    </xf>
    <xf numFmtId="0" fontId="63" fillId="0" borderId="73" xfId="0" applyFont="1" applyFill="1" applyBorder="1" applyAlignment="1">
      <alignment horizontal="center" wrapText="1"/>
    </xf>
    <xf numFmtId="0" fontId="48" fillId="0" borderId="27" xfId="1688" applyFont="1" applyFill="1" applyBorder="1" applyAlignment="1">
      <alignment horizontal="center" wrapText="1"/>
    </xf>
    <xf numFmtId="0" fontId="36" fillId="0" borderId="57" xfId="1683" applyFont="1" applyBorder="1" applyAlignment="1" applyProtection="1">
      <alignment horizontal="center" vertical="center"/>
      <protection locked="0"/>
    </xf>
    <xf numFmtId="0" fontId="37" fillId="2" borderId="57" xfId="1685" applyFont="1" applyFill="1" applyBorder="1" applyAlignment="1">
      <alignment horizontal="center"/>
    </xf>
    <xf numFmtId="2" fontId="35" fillId="0" borderId="84" xfId="0" applyNumberFormat="1" applyFont="1" applyBorder="1" applyAlignment="1" applyProtection="1">
      <alignment horizontal="center"/>
    </xf>
    <xf numFmtId="2" fontId="35" fillId="0" borderId="85" xfId="0" applyNumberFormat="1" applyFont="1" applyBorder="1" applyAlignment="1" applyProtection="1">
      <alignment horizontal="center"/>
    </xf>
    <xf numFmtId="2" fontId="35" fillId="0" borderId="35" xfId="0" applyNumberFormat="1" applyFont="1" applyBorder="1" applyAlignment="1">
      <alignment horizontal="center"/>
    </xf>
    <xf numFmtId="0" fontId="35" fillId="0" borderId="35" xfId="0" applyFont="1" applyBorder="1" applyAlignment="1">
      <alignment horizontal="center"/>
    </xf>
    <xf numFmtId="0" fontId="35" fillId="0" borderId="86" xfId="0" applyFont="1" applyBorder="1"/>
    <xf numFmtId="0" fontId="36" fillId="0" borderId="32" xfId="1683" applyFont="1" applyFill="1" applyBorder="1" applyAlignment="1" applyProtection="1">
      <alignment horizontal="left"/>
      <protection locked="0"/>
    </xf>
    <xf numFmtId="0" fontId="48" fillId="59" borderId="28" xfId="1688" applyFont="1" applyFill="1" applyBorder="1" applyAlignment="1">
      <alignment horizontal="center" wrapText="1"/>
    </xf>
    <xf numFmtId="0" fontId="36" fillId="0" borderId="57" xfId="1683" applyFont="1" applyFill="1" applyBorder="1" applyAlignment="1" applyProtection="1">
      <alignment horizontal="left" vertical="center"/>
      <protection locked="0"/>
    </xf>
    <xf numFmtId="0" fontId="63" fillId="59" borderId="27" xfId="0" applyFont="1" applyFill="1" applyBorder="1" applyAlignment="1">
      <alignment horizontal="center" wrapText="1"/>
    </xf>
    <xf numFmtId="0" fontId="45" fillId="0" borderId="0" xfId="0" applyFont="1" applyBorder="1" applyAlignment="1">
      <alignment horizontal="center" vertical="center" wrapText="1"/>
    </xf>
    <xf numFmtId="0" fontId="51" fillId="2" borderId="64" xfId="0" applyFont="1" applyFill="1" applyBorder="1" applyAlignment="1" applyProtection="1">
      <alignment horizontal="center" vertical="center" wrapText="1"/>
      <protection locked="0"/>
    </xf>
    <xf numFmtId="0" fontId="63" fillId="59" borderId="32" xfId="0" applyFont="1" applyFill="1" applyBorder="1" applyAlignment="1">
      <alignment horizontal="center" wrapText="1"/>
    </xf>
    <xf numFmtId="0" fontId="48" fillId="59" borderId="27" xfId="0" applyFont="1" applyFill="1" applyBorder="1" applyAlignment="1">
      <alignment horizontal="center" wrapText="1"/>
    </xf>
    <xf numFmtId="0" fontId="48" fillId="0" borderId="27" xfId="0" applyFont="1" applyFill="1" applyBorder="1" applyAlignment="1">
      <alignment horizontal="center" wrapText="1"/>
    </xf>
    <xf numFmtId="0" fontId="48" fillId="0" borderId="28" xfId="0" applyFont="1" applyFill="1" applyBorder="1" applyAlignment="1">
      <alignment horizontal="center" wrapText="1"/>
    </xf>
    <xf numFmtId="0" fontId="48" fillId="59" borderId="28" xfId="0" applyFont="1" applyFill="1" applyBorder="1" applyAlignment="1">
      <alignment horizontal="center" wrapText="1"/>
    </xf>
    <xf numFmtId="0" fontId="89" fillId="0" borderId="28" xfId="0" applyFont="1" applyFill="1" applyBorder="1" applyAlignment="1">
      <alignment horizontal="center" wrapText="1"/>
    </xf>
    <xf numFmtId="0" fontId="89" fillId="59" borderId="28" xfId="0" applyFont="1" applyFill="1" applyBorder="1" applyAlignment="1">
      <alignment horizontal="center" wrapText="1"/>
    </xf>
    <xf numFmtId="0" fontId="51" fillId="58" borderId="29" xfId="0" applyFont="1" applyFill="1" applyBorder="1" applyAlignment="1" applyProtection="1">
      <alignment horizontal="center" vertical="center" wrapText="1"/>
      <protection locked="0"/>
    </xf>
    <xf numFmtId="0" fontId="63" fillId="0" borderId="28" xfId="0" applyFont="1" applyFill="1" applyBorder="1" applyAlignment="1">
      <alignment horizontal="center" wrapText="1"/>
    </xf>
    <xf numFmtId="0" fontId="63" fillId="59" borderId="28" xfId="0" applyFont="1" applyFill="1" applyBorder="1" applyAlignment="1">
      <alignment horizontal="center" wrapText="1"/>
    </xf>
    <xf numFmtId="0" fontId="63" fillId="0" borderId="27" xfId="1682" applyFont="1" applyFill="1" applyBorder="1" applyAlignment="1">
      <alignment horizontal="center" wrapText="1"/>
    </xf>
    <xf numFmtId="0" fontId="63" fillId="0" borderId="28" xfId="1682" applyFont="1" applyFill="1" applyBorder="1" applyAlignment="1">
      <alignment horizontal="center" wrapText="1"/>
    </xf>
    <xf numFmtId="0" fontId="63" fillId="0" borderId="21" xfId="1682" applyFont="1" applyFill="1" applyBorder="1" applyAlignment="1">
      <alignment horizontal="center" wrapText="1"/>
    </xf>
    <xf numFmtId="0" fontId="63" fillId="0" borderId="36" xfId="1682" applyFont="1" applyFill="1" applyBorder="1" applyAlignment="1">
      <alignment horizontal="center" wrapText="1"/>
    </xf>
    <xf numFmtId="0" fontId="63" fillId="0" borderId="36" xfId="0" applyFont="1" applyFill="1" applyBorder="1" applyAlignment="1">
      <alignment horizontal="center" wrapText="1"/>
    </xf>
    <xf numFmtId="0" fontId="90" fillId="0" borderId="27" xfId="0" applyFont="1" applyFill="1" applyBorder="1" applyAlignment="1">
      <alignment horizontal="center" wrapText="1"/>
    </xf>
    <xf numFmtId="0" fontId="63" fillId="0" borderId="83" xfId="1682" applyFont="1" applyFill="1" applyBorder="1" applyAlignment="1">
      <alignment horizontal="center" wrapText="1"/>
    </xf>
    <xf numFmtId="0" fontId="63" fillId="0" borderId="84" xfId="1682" applyFont="1" applyFill="1" applyBorder="1" applyAlignment="1">
      <alignment horizontal="center" wrapText="1"/>
    </xf>
    <xf numFmtId="0" fontId="63" fillId="0" borderId="83" xfId="0" applyFont="1" applyFill="1" applyBorder="1" applyAlignment="1">
      <alignment horizontal="center" wrapText="1"/>
    </xf>
    <xf numFmtId="0" fontId="63" fillId="0" borderId="84" xfId="0" applyFont="1" applyFill="1" applyBorder="1" applyAlignment="1">
      <alignment horizontal="center" wrapText="1"/>
    </xf>
    <xf numFmtId="0" fontId="63" fillId="59" borderId="84" xfId="0" applyFont="1" applyFill="1" applyBorder="1" applyAlignment="1">
      <alignment horizontal="center" wrapText="1"/>
    </xf>
    <xf numFmtId="0" fontId="63" fillId="59" borderId="27" xfId="1682" applyFont="1" applyFill="1" applyBorder="1" applyAlignment="1">
      <alignment horizontal="center" wrapText="1"/>
    </xf>
    <xf numFmtId="0" fontId="91" fillId="0" borderId="27" xfId="0" applyFont="1" applyFill="1" applyBorder="1" applyAlignment="1">
      <alignment horizontal="center" wrapText="1"/>
    </xf>
    <xf numFmtId="0" fontId="91" fillId="0" borderId="28" xfId="0" applyFont="1" applyFill="1" applyBorder="1" applyAlignment="1">
      <alignment horizontal="center" wrapText="1"/>
    </xf>
    <xf numFmtId="0" fontId="91" fillId="59" borderId="28" xfId="0" applyFont="1" applyFill="1" applyBorder="1" applyAlignment="1">
      <alignment horizontal="center" wrapText="1"/>
    </xf>
    <xf numFmtId="0" fontId="35" fillId="0" borderId="79" xfId="0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0" fontId="36" fillId="0" borderId="69" xfId="1683" applyFont="1" applyBorder="1" applyAlignment="1" applyProtection="1">
      <alignment horizontal="center" vertical="center"/>
      <protection locked="0"/>
    </xf>
    <xf numFmtId="0" fontId="36" fillId="0" borderId="69" xfId="1683" applyFont="1" applyFill="1" applyBorder="1" applyAlignment="1" applyProtection="1">
      <alignment horizontal="left" vertical="center"/>
      <protection locked="0"/>
    </xf>
    <xf numFmtId="0" fontId="37" fillId="2" borderId="69" xfId="1685" applyFont="1" applyFill="1" applyBorder="1" applyAlignment="1">
      <alignment horizontal="center"/>
    </xf>
    <xf numFmtId="0" fontId="63" fillId="0" borderId="25" xfId="1682" applyFont="1" applyFill="1" applyBorder="1" applyAlignment="1">
      <alignment horizontal="center" wrapText="1"/>
    </xf>
    <xf numFmtId="0" fontId="63" fillId="0" borderId="82" xfId="1682" applyFont="1" applyFill="1" applyBorder="1" applyAlignment="1">
      <alignment horizontal="center" wrapText="1"/>
    </xf>
    <xf numFmtId="0" fontId="63" fillId="0" borderId="25" xfId="0" applyFont="1" applyFill="1" applyBorder="1" applyAlignment="1">
      <alignment horizontal="center" wrapText="1"/>
    </xf>
    <xf numFmtId="0" fontId="63" fillId="0" borderId="82" xfId="0" applyFont="1" applyFill="1" applyBorder="1" applyAlignment="1">
      <alignment horizontal="center" wrapText="1"/>
    </xf>
    <xf numFmtId="2" fontId="35" fillId="0" borderId="82" xfId="0" applyNumberFormat="1" applyFont="1" applyBorder="1" applyAlignment="1" applyProtection="1">
      <alignment horizontal="center"/>
    </xf>
    <xf numFmtId="2" fontId="35" fillId="0" borderId="109" xfId="0" applyNumberFormat="1" applyFont="1" applyBorder="1" applyAlignment="1" applyProtection="1">
      <alignment horizontal="center"/>
    </xf>
    <xf numFmtId="0" fontId="35" fillId="0" borderId="26" xfId="0" applyFont="1" applyBorder="1" applyAlignment="1">
      <alignment horizontal="center"/>
    </xf>
    <xf numFmtId="0" fontId="63" fillId="0" borderId="110" xfId="1682" applyFont="1" applyFill="1" applyBorder="1" applyAlignment="1">
      <alignment horizontal="center" wrapText="1"/>
    </xf>
    <xf numFmtId="0" fontId="63" fillId="0" borderId="111" xfId="1682" applyFont="1" applyFill="1" applyBorder="1" applyAlignment="1">
      <alignment horizontal="center" wrapText="1"/>
    </xf>
    <xf numFmtId="0" fontId="63" fillId="0" borderId="110" xfId="0" applyFont="1" applyFill="1" applyBorder="1" applyAlignment="1">
      <alignment horizontal="center" wrapText="1"/>
    </xf>
    <xf numFmtId="0" fontId="63" fillId="0" borderId="111" xfId="0" applyFont="1" applyFill="1" applyBorder="1" applyAlignment="1">
      <alignment horizontal="center" wrapText="1"/>
    </xf>
    <xf numFmtId="2" fontId="35" fillId="0" borderId="111" xfId="0" applyNumberFormat="1" applyFont="1" applyBorder="1" applyAlignment="1" applyProtection="1">
      <alignment horizontal="center"/>
    </xf>
    <xf numFmtId="2" fontId="35" fillId="0" borderId="110" xfId="0" applyNumberFormat="1" applyFont="1" applyBorder="1" applyAlignment="1">
      <alignment horizontal="center"/>
    </xf>
    <xf numFmtId="0" fontId="35" fillId="0" borderId="110" xfId="0" applyFont="1" applyBorder="1" applyAlignment="1">
      <alignment horizontal="center"/>
    </xf>
    <xf numFmtId="0" fontId="35" fillId="0" borderId="112" xfId="0" applyFont="1" applyBorder="1"/>
    <xf numFmtId="0" fontId="63" fillId="0" borderId="113" xfId="1682" applyFont="1" applyFill="1" applyBorder="1" applyAlignment="1">
      <alignment horizontal="center" wrapText="1"/>
    </xf>
    <xf numFmtId="0" fontId="63" fillId="0" borderId="114" xfId="1682" applyFont="1" applyFill="1" applyBorder="1" applyAlignment="1">
      <alignment horizontal="center" wrapText="1"/>
    </xf>
    <xf numFmtId="0" fontId="63" fillId="0" borderId="113" xfId="0" applyFont="1" applyFill="1" applyBorder="1" applyAlignment="1">
      <alignment horizontal="center" wrapText="1"/>
    </xf>
    <xf numFmtId="0" fontId="63" fillId="0" borderId="114" xfId="0" applyFont="1" applyFill="1" applyBorder="1" applyAlignment="1">
      <alignment horizontal="center" wrapText="1"/>
    </xf>
    <xf numFmtId="2" fontId="35" fillId="0" borderId="114" xfId="0" applyNumberFormat="1" applyFont="1" applyBorder="1" applyAlignment="1" applyProtection="1">
      <alignment horizontal="center"/>
    </xf>
    <xf numFmtId="2" fontId="35" fillId="0" borderId="113" xfId="0" applyNumberFormat="1" applyFont="1" applyBorder="1" applyAlignment="1">
      <alignment horizontal="center"/>
    </xf>
    <xf numFmtId="0" fontId="35" fillId="0" borderId="113" xfId="0" applyFont="1" applyBorder="1" applyAlignment="1">
      <alignment horizontal="center"/>
    </xf>
    <xf numFmtId="0" fontId="23" fillId="0" borderId="70" xfId="0" applyFont="1" applyBorder="1"/>
    <xf numFmtId="0" fontId="35" fillId="0" borderId="70" xfId="0" applyFont="1" applyBorder="1"/>
    <xf numFmtId="0" fontId="48" fillId="0" borderId="28" xfId="1688" applyFont="1" applyFill="1" applyBorder="1" applyAlignment="1">
      <alignment horizontal="center" wrapText="1"/>
    </xf>
    <xf numFmtId="0" fontId="36" fillId="0" borderId="32" xfId="1687" applyFont="1" applyFill="1" applyBorder="1" applyAlignment="1" applyProtection="1">
      <alignment horizontal="left" vertical="center"/>
      <protection locked="0"/>
    </xf>
    <xf numFmtId="0" fontId="96" fillId="0" borderId="28" xfId="1688" applyFont="1" applyFill="1" applyBorder="1" applyAlignment="1">
      <alignment horizontal="center" wrapText="1"/>
    </xf>
    <xf numFmtId="0" fontId="44" fillId="38" borderId="32" xfId="1687" applyFont="1" applyFill="1" applyBorder="1" applyAlignment="1" applyProtection="1">
      <alignment horizontal="center" vertical="center" textRotation="90" wrapText="1"/>
      <protection locked="0"/>
    </xf>
    <xf numFmtId="0" fontId="49" fillId="39" borderId="32" xfId="0" applyFont="1" applyFill="1" applyBorder="1" applyAlignment="1" applyProtection="1">
      <alignment horizontal="center" vertical="center" textRotation="90" wrapText="1"/>
      <protection locked="0"/>
    </xf>
    <xf numFmtId="0" fontId="49" fillId="39" borderId="61" xfId="0" applyFont="1" applyFill="1" applyBorder="1" applyAlignment="1" applyProtection="1">
      <alignment horizontal="center" vertical="center" textRotation="90" wrapText="1"/>
      <protection locked="0"/>
    </xf>
    <xf numFmtId="0" fontId="49" fillId="57" borderId="108" xfId="0" applyFont="1" applyFill="1" applyBorder="1" applyAlignment="1" applyProtection="1">
      <alignment horizontal="center" vertical="center" textRotation="90" wrapText="1"/>
      <protection locked="0"/>
    </xf>
    <xf numFmtId="0" fontId="62" fillId="59" borderId="32" xfId="1687" applyFont="1" applyFill="1" applyBorder="1" applyAlignment="1">
      <alignment horizontal="center" vertical="center"/>
    </xf>
    <xf numFmtId="0" fontId="63" fillId="59" borderId="83" xfId="1682" applyFont="1" applyFill="1" applyBorder="1" applyAlignment="1">
      <alignment horizontal="center" wrapText="1"/>
    </xf>
    <xf numFmtId="0" fontId="63" fillId="59" borderId="83" xfId="0" applyFont="1" applyFill="1" applyBorder="1" applyAlignment="1">
      <alignment horizontal="center" wrapText="1"/>
    </xf>
    <xf numFmtId="0" fontId="63" fillId="59" borderId="36" xfId="0" applyFont="1" applyFill="1" applyBorder="1" applyAlignment="1">
      <alignment horizontal="center" wrapText="1"/>
    </xf>
    <xf numFmtId="0" fontId="26" fillId="0" borderId="121" xfId="0" applyFont="1" applyBorder="1" applyAlignment="1">
      <alignment horizontal="center"/>
    </xf>
    <xf numFmtId="0" fontId="88" fillId="38" borderId="54" xfId="0" applyFont="1" applyFill="1" applyBorder="1" applyAlignment="1" applyProtection="1">
      <alignment horizontal="center" vertical="center" textRotation="90" wrapText="1"/>
      <protection locked="0"/>
    </xf>
    <xf numFmtId="0" fontId="44" fillId="11" borderId="123" xfId="0" applyFont="1" applyFill="1" applyBorder="1" applyAlignment="1" applyProtection="1">
      <alignment horizontal="center" vertical="center" textRotation="90" wrapText="1"/>
      <protection locked="0"/>
    </xf>
    <xf numFmtId="0" fontId="51" fillId="2" borderId="26" xfId="0" applyFont="1" applyFill="1" applyBorder="1" applyAlignment="1" applyProtection="1">
      <alignment horizontal="center" vertical="center" wrapText="1"/>
      <protection locked="0"/>
    </xf>
    <xf numFmtId="0" fontId="44" fillId="11" borderId="59" xfId="0" applyFont="1" applyFill="1" applyBorder="1" applyAlignment="1" applyProtection="1">
      <alignment horizontal="center" vertical="center" textRotation="90" wrapText="1"/>
      <protection locked="0"/>
    </xf>
    <xf numFmtId="0" fontId="44" fillId="11" borderId="60" xfId="0" applyFont="1" applyFill="1" applyBorder="1" applyAlignment="1" applyProtection="1">
      <alignment horizontal="center" vertical="center" textRotation="90" wrapText="1"/>
      <protection locked="0"/>
    </xf>
    <xf numFmtId="0" fontId="97" fillId="0" borderId="28" xfId="1688" applyFont="1" applyFill="1" applyBorder="1" applyAlignment="1">
      <alignment horizontal="center" wrapText="1"/>
    </xf>
    <xf numFmtId="0" fontId="98" fillId="0" borderId="32" xfId="1687" applyFont="1" applyBorder="1" applyAlignment="1" applyProtection="1">
      <alignment horizontal="left" vertical="center"/>
      <protection locked="0"/>
    </xf>
    <xf numFmtId="0" fontId="26" fillId="34" borderId="0" xfId="0" applyFont="1" applyFill="1" applyAlignment="1">
      <alignment horizontal="center"/>
    </xf>
    <xf numFmtId="0" fontId="26" fillId="14" borderId="0" xfId="0" applyFont="1" applyFill="1" applyAlignment="1">
      <alignment horizontal="center"/>
    </xf>
    <xf numFmtId="0" fontId="28" fillId="2" borderId="0" xfId="0" applyFont="1" applyFill="1" applyBorder="1" applyAlignment="1" applyProtection="1">
      <alignment horizontal="center" vertical="center" wrapText="1"/>
      <protection locked="0"/>
    </xf>
    <xf numFmtId="0" fontId="24" fillId="38" borderId="32" xfId="1687" applyFont="1" applyFill="1" applyBorder="1" applyAlignment="1" applyProtection="1">
      <alignment horizontal="center" vertical="center" textRotation="90" wrapText="1"/>
      <protection locked="0"/>
    </xf>
    <xf numFmtId="0" fontId="30" fillId="33" borderId="0" xfId="0" applyFont="1" applyFill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2" fontId="35" fillId="0" borderId="0" xfId="0" applyNumberFormat="1" applyFont="1"/>
    <xf numFmtId="0" fontId="99" fillId="0" borderId="28" xfId="1682" applyFont="1" applyFill="1" applyBorder="1" applyAlignment="1">
      <alignment horizontal="center" wrapText="1"/>
    </xf>
    <xf numFmtId="0" fontId="99" fillId="0" borderId="27" xfId="0" applyFont="1" applyFill="1" applyBorder="1" applyAlignment="1">
      <alignment horizontal="center" wrapText="1"/>
    </xf>
    <xf numFmtId="0" fontId="99" fillId="0" borderId="84" xfId="1682" applyFont="1" applyFill="1" applyBorder="1" applyAlignment="1">
      <alignment horizontal="center" wrapText="1"/>
    </xf>
    <xf numFmtId="0" fontId="99" fillId="0" borderId="83" xfId="0" applyFont="1" applyFill="1" applyBorder="1" applyAlignment="1">
      <alignment horizontal="center" wrapText="1"/>
    </xf>
    <xf numFmtId="0" fontId="99" fillId="0" borderId="36" xfId="1682" applyFont="1" applyFill="1" applyBorder="1" applyAlignment="1">
      <alignment horizontal="center" wrapText="1"/>
    </xf>
    <xf numFmtId="0" fontId="99" fillId="0" borderId="21" xfId="0" applyFont="1" applyFill="1" applyBorder="1" applyAlignment="1">
      <alignment horizontal="center" wrapText="1"/>
    </xf>
    <xf numFmtId="0" fontId="99" fillId="0" borderId="82" xfId="1682" applyFont="1" applyFill="1" applyBorder="1" applyAlignment="1">
      <alignment horizontal="center" wrapText="1"/>
    </xf>
    <xf numFmtId="0" fontId="99" fillId="0" borderId="25" xfId="0" applyFont="1" applyFill="1" applyBorder="1" applyAlignment="1">
      <alignment horizontal="center" wrapText="1"/>
    </xf>
    <xf numFmtId="0" fontId="45" fillId="11" borderId="123" xfId="0" applyFont="1" applyFill="1" applyBorder="1" applyAlignment="1" applyProtection="1">
      <alignment horizontal="center" vertical="center" textRotation="90" wrapText="1"/>
      <protection locked="0"/>
    </xf>
    <xf numFmtId="0" fontId="51" fillId="2" borderId="124" xfId="0" applyFont="1" applyFill="1" applyBorder="1" applyAlignment="1" applyProtection="1">
      <alignment horizontal="center" vertical="center" wrapText="1"/>
      <protection locked="0"/>
    </xf>
    <xf numFmtId="0" fontId="51" fillId="2" borderId="45" xfId="0" applyFont="1" applyFill="1" applyBorder="1" applyAlignment="1" applyProtection="1">
      <alignment horizontal="center" vertical="center" wrapText="1"/>
      <protection locked="0"/>
    </xf>
    <xf numFmtId="0" fontId="45" fillId="11" borderId="125" xfId="0" applyFont="1" applyFill="1" applyBorder="1" applyAlignment="1" applyProtection="1">
      <alignment horizontal="center" vertical="center" textRotation="90" wrapText="1"/>
      <protection locked="0"/>
    </xf>
    <xf numFmtId="0" fontId="45" fillId="11" borderId="126" xfId="0" applyFont="1" applyFill="1" applyBorder="1" applyAlignment="1" applyProtection="1">
      <alignment horizontal="center" vertical="center" textRotation="90" wrapText="1"/>
      <protection locked="0"/>
    </xf>
    <xf numFmtId="0" fontId="45" fillId="38" borderId="56" xfId="0" applyFont="1" applyFill="1" applyBorder="1" applyAlignment="1" applyProtection="1">
      <alignment horizontal="center" vertical="center" textRotation="90" wrapText="1"/>
      <protection locked="0"/>
    </xf>
    <xf numFmtId="0" fontId="45" fillId="11" borderId="127" xfId="0" applyFont="1" applyFill="1" applyBorder="1" applyAlignment="1" applyProtection="1">
      <alignment horizontal="center" vertical="center" textRotation="90" wrapText="1"/>
      <protection locked="0"/>
    </xf>
    <xf numFmtId="0" fontId="100" fillId="0" borderId="32" xfId="0" applyFont="1" applyFill="1" applyBorder="1" applyAlignment="1">
      <alignment wrapText="1"/>
    </xf>
    <xf numFmtId="0" fontId="25" fillId="0" borderId="51" xfId="0" applyFont="1" applyBorder="1" applyAlignment="1" applyProtection="1">
      <alignment horizontal="center"/>
      <protection locked="0"/>
    </xf>
    <xf numFmtId="0" fontId="99" fillId="0" borderId="114" xfId="1682" applyFont="1" applyFill="1" applyBorder="1" applyAlignment="1">
      <alignment horizontal="center" wrapText="1"/>
    </xf>
    <xf numFmtId="0" fontId="99" fillId="0" borderId="113" xfId="0" applyFont="1" applyFill="1" applyBorder="1" applyAlignment="1">
      <alignment horizontal="center" wrapText="1"/>
    </xf>
    <xf numFmtId="0" fontId="91" fillId="0" borderId="21" xfId="0" applyFont="1" applyFill="1" applyBorder="1" applyAlignment="1">
      <alignment horizontal="center" wrapText="1"/>
    </xf>
    <xf numFmtId="0" fontId="35" fillId="0" borderId="0" xfId="0" applyFont="1" applyBorder="1" applyAlignment="1">
      <alignment horizontal="center"/>
    </xf>
    <xf numFmtId="0" fontId="36" fillId="0" borderId="69" xfId="1683" applyFont="1" applyFill="1" applyBorder="1" applyAlignment="1" applyProtection="1">
      <alignment horizontal="left"/>
      <protection locked="0"/>
    </xf>
    <xf numFmtId="0" fontId="98" fillId="0" borderId="32" xfId="1683" applyFont="1" applyFill="1" applyBorder="1" applyAlignment="1" applyProtection="1">
      <alignment horizontal="left" vertical="center"/>
      <protection locked="0"/>
    </xf>
    <xf numFmtId="0" fontId="36" fillId="0" borderId="28" xfId="1686" applyFont="1" applyFill="1" applyBorder="1" applyAlignment="1">
      <alignment horizontal="center" vertical="top" wrapText="1"/>
    </xf>
    <xf numFmtId="0" fontId="37" fillId="0" borderId="28" xfId="1686" applyFont="1" applyFill="1" applyBorder="1" applyAlignment="1">
      <alignment horizontal="center"/>
    </xf>
    <xf numFmtId="0" fontId="36" fillId="0" borderId="32" xfId="1687" applyFont="1" applyFill="1" applyBorder="1" applyAlignment="1" applyProtection="1">
      <alignment horizontal="left"/>
      <protection locked="0"/>
    </xf>
    <xf numFmtId="0" fontId="98" fillId="0" borderId="32" xfId="1687" applyFont="1" applyFill="1" applyBorder="1" applyAlignment="1" applyProtection="1">
      <alignment horizontal="left" vertical="center"/>
      <protection locked="0"/>
    </xf>
    <xf numFmtId="0" fontId="98" fillId="0" borderId="32" xfId="1687" applyFont="1" applyFill="1" applyBorder="1" applyAlignment="1" applyProtection="1">
      <alignment horizontal="left"/>
      <protection locked="0"/>
    </xf>
    <xf numFmtId="0" fontId="26" fillId="0" borderId="0" xfId="0" applyFont="1" applyBorder="1" applyAlignment="1" applyProtection="1">
      <alignment horizontal="center" wrapText="1"/>
      <protection locked="0"/>
    </xf>
    <xf numFmtId="0" fontId="49" fillId="39" borderId="0" xfId="0" applyFont="1" applyFill="1" applyBorder="1" applyAlignment="1" applyProtection="1">
      <alignment horizontal="center" vertical="center" textRotation="90" wrapText="1"/>
      <protection locked="0"/>
    </xf>
    <xf numFmtId="0" fontId="24" fillId="38" borderId="0" xfId="1687" applyFont="1" applyFill="1" applyBorder="1" applyAlignment="1" applyProtection="1">
      <alignment horizontal="center" vertical="center" textRotation="90" wrapText="1"/>
      <protection locked="0"/>
    </xf>
    <xf numFmtId="0" fontId="28" fillId="2" borderId="86" xfId="0" applyFont="1" applyFill="1" applyBorder="1" applyAlignment="1" applyProtection="1">
      <alignment horizontal="center" vertical="center" wrapText="1"/>
      <protection locked="0"/>
    </xf>
    <xf numFmtId="0" fontId="62" fillId="0" borderId="0" xfId="1687" applyFont="1" applyFill="1" applyBorder="1" applyAlignment="1">
      <alignment horizontal="center" vertical="center"/>
    </xf>
    <xf numFmtId="0" fontId="26" fillId="0" borderId="0" xfId="0" applyFont="1" applyBorder="1" applyAlignment="1" applyProtection="1">
      <alignment wrapText="1"/>
      <protection locked="0"/>
    </xf>
    <xf numFmtId="0" fontId="24" fillId="38" borderId="118" xfId="1687" applyFont="1" applyFill="1" applyBorder="1" applyAlignment="1" applyProtection="1">
      <alignment horizontal="center" vertical="center" textRotation="90" wrapText="1"/>
      <protection locked="0"/>
    </xf>
    <xf numFmtId="0" fontId="49" fillId="39" borderId="120" xfId="0" applyFont="1" applyFill="1" applyBorder="1" applyAlignment="1" applyProtection="1">
      <alignment horizontal="center" vertical="center" textRotation="90" wrapText="1"/>
      <protection locked="0"/>
    </xf>
    <xf numFmtId="0" fontId="24" fillId="38" borderId="88" xfId="1687" applyFont="1" applyFill="1" applyBorder="1" applyAlignment="1" applyProtection="1">
      <alignment horizontal="center" vertical="center" textRotation="90" wrapText="1"/>
      <protection locked="0"/>
    </xf>
    <xf numFmtId="0" fontId="24" fillId="38" borderId="98" xfId="1687" applyFont="1" applyFill="1" applyBorder="1" applyAlignment="1" applyProtection="1">
      <alignment horizontal="center" vertical="center" textRotation="90" wrapText="1"/>
      <protection locked="0"/>
    </xf>
    <xf numFmtId="0" fontId="24" fillId="11" borderId="125" xfId="0" applyFont="1" applyFill="1" applyBorder="1" applyAlignment="1" applyProtection="1">
      <alignment horizontal="center" vertical="center" textRotation="90" wrapText="1"/>
      <protection locked="0"/>
    </xf>
    <xf numFmtId="0" fontId="24" fillId="38" borderId="51" xfId="1687" applyFont="1" applyFill="1" applyBorder="1" applyAlignment="1" applyProtection="1">
      <alignment horizontal="center" vertical="center" textRotation="90" wrapText="1"/>
      <protection locked="0"/>
    </xf>
    <xf numFmtId="0" fontId="24" fillId="38" borderId="52" xfId="1687" applyFont="1" applyFill="1" applyBorder="1" applyAlignment="1" applyProtection="1">
      <alignment horizontal="center" vertical="center" textRotation="90" wrapText="1"/>
      <protection locked="0"/>
    </xf>
    <xf numFmtId="0" fontId="24" fillId="11" borderId="126" xfId="0" applyFont="1" applyFill="1" applyBorder="1" applyAlignment="1" applyProtection="1">
      <alignment horizontal="center" vertical="center" textRotation="90" wrapText="1"/>
      <protection locked="0"/>
    </xf>
    <xf numFmtId="0" fontId="63" fillId="0" borderId="0" xfId="0" applyFont="1" applyFill="1" applyBorder="1" applyAlignment="1">
      <alignment horizontal="center" wrapText="1"/>
    </xf>
    <xf numFmtId="0" fontId="63" fillId="0" borderId="77" xfId="0" applyFont="1" applyFill="1" applyBorder="1" applyAlignment="1">
      <alignment horizontal="center" wrapText="1"/>
    </xf>
    <xf numFmtId="0" fontId="36" fillId="74" borderId="32" xfId="1680" applyFont="1" applyFill="1" applyBorder="1" applyAlignment="1" applyProtection="1">
      <alignment horizontal="left" vertical="center"/>
      <protection locked="0"/>
    </xf>
    <xf numFmtId="0" fontId="36" fillId="75" borderId="32" xfId="1687" applyFont="1" applyFill="1" applyBorder="1" applyAlignment="1" applyProtection="1">
      <alignment horizontal="left" vertical="center"/>
      <protection locked="0"/>
    </xf>
    <xf numFmtId="0" fontId="26" fillId="34" borderId="0" xfId="0" applyFont="1" applyFill="1" applyAlignment="1">
      <alignment horizontal="center"/>
    </xf>
    <xf numFmtId="166" fontId="49" fillId="2" borderId="23" xfId="1999" applyNumberFormat="1" applyFont="1" applyFill="1" applyBorder="1" applyAlignment="1" applyProtection="1">
      <alignment horizontal="center" wrapText="1"/>
    </xf>
    <xf numFmtId="166" fontId="49" fillId="2" borderId="97" xfId="1999" applyNumberFormat="1" applyFont="1" applyFill="1" applyBorder="1" applyAlignment="1" applyProtection="1">
      <alignment horizontal="center" wrapText="1"/>
    </xf>
    <xf numFmtId="0" fontId="26" fillId="0" borderId="51" xfId="0" applyFont="1" applyBorder="1" applyAlignment="1" applyProtection="1">
      <alignment horizontal="center"/>
      <protection locked="0"/>
    </xf>
    <xf numFmtId="0" fontId="26" fillId="14" borderId="0" xfId="0" applyFont="1" applyFill="1" applyAlignment="1">
      <alignment horizontal="center"/>
    </xf>
    <xf numFmtId="0" fontId="26" fillId="0" borderId="96" xfId="0" applyFont="1" applyBorder="1" applyAlignment="1" applyProtection="1">
      <alignment horizontal="center"/>
      <protection locked="0"/>
    </xf>
    <xf numFmtId="0" fontId="26" fillId="0" borderId="88" xfId="0" applyFont="1" applyBorder="1" applyAlignment="1" applyProtection="1">
      <alignment horizontal="center"/>
      <protection locked="0"/>
    </xf>
    <xf numFmtId="0" fontId="26" fillId="0" borderId="98" xfId="0" applyFont="1" applyBorder="1" applyAlignment="1" applyProtection="1">
      <alignment horizontal="center"/>
      <protection locked="0"/>
    </xf>
    <xf numFmtId="0" fontId="26" fillId="0" borderId="90" xfId="0" applyFont="1" applyBorder="1" applyAlignment="1" applyProtection="1">
      <alignment horizontal="center"/>
      <protection locked="0"/>
    </xf>
    <xf numFmtId="0" fontId="49" fillId="0" borderId="96" xfId="0" applyFont="1" applyBorder="1" applyAlignment="1" applyProtection="1">
      <alignment horizontal="center" vertical="center" wrapText="1"/>
      <protection locked="0"/>
    </xf>
    <xf numFmtId="0" fontId="49" fillId="0" borderId="88" xfId="0" applyFont="1" applyBorder="1" applyAlignment="1" applyProtection="1">
      <alignment horizontal="center" vertical="center" wrapText="1"/>
      <protection locked="0"/>
    </xf>
    <xf numFmtId="0" fontId="50" fillId="0" borderId="90" xfId="0" applyFont="1" applyBorder="1" applyAlignment="1">
      <alignment horizontal="center" vertical="center"/>
    </xf>
    <xf numFmtId="0" fontId="50" fillId="0" borderId="91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93" xfId="0" applyFont="1" applyBorder="1" applyAlignment="1">
      <alignment horizontal="center" vertical="center"/>
    </xf>
    <xf numFmtId="0" fontId="50" fillId="0" borderId="87" xfId="0" applyFont="1" applyBorder="1" applyAlignment="1">
      <alignment horizontal="center" vertical="center"/>
    </xf>
    <xf numFmtId="0" fontId="50" fillId="0" borderId="95" xfId="0" applyFont="1" applyBorder="1" applyAlignment="1">
      <alignment horizontal="center" vertical="center"/>
    </xf>
    <xf numFmtId="0" fontId="50" fillId="0" borderId="89" xfId="0" applyFont="1" applyBorder="1" applyAlignment="1">
      <alignment horizontal="center" vertical="center" wrapText="1"/>
    </xf>
    <xf numFmtId="0" fontId="50" fillId="0" borderId="90" xfId="0" applyFont="1" applyBorder="1" applyAlignment="1">
      <alignment horizontal="center" vertical="center" wrapText="1"/>
    </xf>
    <xf numFmtId="0" fontId="50" fillId="0" borderId="91" xfId="0" applyFont="1" applyBorder="1" applyAlignment="1">
      <alignment horizontal="center" vertical="center" wrapText="1"/>
    </xf>
    <xf numFmtId="0" fontId="50" fillId="0" borderId="92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50" fillId="0" borderId="93" xfId="0" applyFont="1" applyBorder="1" applyAlignment="1">
      <alignment horizontal="center" vertical="center" wrapText="1"/>
    </xf>
    <xf numFmtId="0" fontId="50" fillId="0" borderId="94" xfId="0" applyFont="1" applyBorder="1" applyAlignment="1">
      <alignment horizontal="center" vertical="center" wrapText="1"/>
    </xf>
    <xf numFmtId="0" fontId="50" fillId="0" borderId="87" xfId="0" applyFont="1" applyBorder="1" applyAlignment="1">
      <alignment horizontal="center" vertical="center" wrapText="1"/>
    </xf>
    <xf numFmtId="0" fontId="50" fillId="0" borderId="95" xfId="0" applyFont="1" applyBorder="1" applyAlignment="1">
      <alignment horizontal="center" vertical="center" wrapText="1"/>
    </xf>
    <xf numFmtId="0" fontId="28" fillId="2" borderId="88" xfId="0" applyFont="1" applyFill="1" applyBorder="1" applyAlignment="1" applyProtection="1">
      <alignment horizontal="center" vertical="center" wrapText="1"/>
      <protection locked="0"/>
    </xf>
    <xf numFmtId="0" fontId="28" fillId="2" borderId="98" xfId="0" applyFont="1" applyFill="1" applyBorder="1" applyAlignment="1" applyProtection="1">
      <alignment horizontal="center" vertical="center" wrapText="1"/>
      <protection locked="0"/>
    </xf>
    <xf numFmtId="0" fontId="23" fillId="0" borderId="88" xfId="0" applyFont="1" applyBorder="1" applyAlignment="1" applyProtection="1">
      <alignment horizontal="center"/>
      <protection locked="0"/>
    </xf>
    <xf numFmtId="0" fontId="50" fillId="0" borderId="90" xfId="0" applyFont="1" applyBorder="1" applyAlignment="1" applyProtection="1">
      <alignment horizontal="center" vertical="center" wrapText="1"/>
      <protection locked="0"/>
    </xf>
    <xf numFmtId="0" fontId="50" fillId="0" borderId="0" xfId="0" applyFont="1" applyBorder="1" applyAlignment="1" applyProtection="1">
      <alignment horizontal="center" vertical="center" wrapText="1"/>
      <protection locked="0"/>
    </xf>
    <xf numFmtId="0" fontId="50" fillId="0" borderId="87" xfId="0" applyFont="1" applyBorder="1" applyAlignment="1" applyProtection="1">
      <alignment horizontal="center" vertical="center" wrapText="1"/>
      <protection locked="0"/>
    </xf>
    <xf numFmtId="0" fontId="50" fillId="0" borderId="89" xfId="0" applyFont="1" applyBorder="1" applyAlignment="1" applyProtection="1">
      <alignment horizontal="center" vertical="center" wrapText="1"/>
      <protection locked="0"/>
    </xf>
    <xf numFmtId="0" fontId="50" fillId="0" borderId="91" xfId="0" applyFont="1" applyBorder="1" applyAlignment="1" applyProtection="1">
      <alignment horizontal="center" vertical="center" wrapText="1"/>
      <protection locked="0"/>
    </xf>
    <xf numFmtId="0" fontId="50" fillId="0" borderId="92" xfId="0" applyFont="1" applyBorder="1" applyAlignment="1" applyProtection="1">
      <alignment horizontal="center" vertical="center" wrapText="1"/>
      <protection locked="0"/>
    </xf>
    <xf numFmtId="0" fontId="50" fillId="0" borderId="93" xfId="0" applyFont="1" applyBorder="1" applyAlignment="1" applyProtection="1">
      <alignment horizontal="center" vertical="center" wrapText="1"/>
      <protection locked="0"/>
    </xf>
    <xf numFmtId="0" fontId="50" fillId="0" borderId="94" xfId="0" applyFont="1" applyBorder="1" applyAlignment="1" applyProtection="1">
      <alignment horizontal="center" vertical="center" wrapText="1"/>
      <protection locked="0"/>
    </xf>
    <xf numFmtId="0" fontId="50" fillId="0" borderId="95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/>
      <protection locked="0"/>
    </xf>
    <xf numFmtId="0" fontId="26" fillId="0" borderId="99" xfId="0" applyFont="1" applyBorder="1" applyAlignment="1" applyProtection="1">
      <alignment horizontal="center"/>
      <protection locked="0"/>
    </xf>
    <xf numFmtId="0" fontId="26" fillId="0" borderId="92" xfId="0" applyFont="1" applyBorder="1" applyAlignment="1" applyProtection="1">
      <alignment horizontal="center"/>
      <protection locked="0"/>
    </xf>
    <xf numFmtId="0" fontId="26" fillId="0" borderId="0" xfId="0" applyFont="1" applyBorder="1" applyAlignment="1" applyProtection="1">
      <alignment horizontal="center"/>
      <protection locked="0"/>
    </xf>
    <xf numFmtId="0" fontId="26" fillId="0" borderId="93" xfId="0" applyFont="1" applyBorder="1" applyAlignment="1" applyProtection="1">
      <alignment horizontal="center"/>
      <protection locked="0"/>
    </xf>
    <xf numFmtId="0" fontId="26" fillId="0" borderId="56" xfId="0" applyFont="1" applyBorder="1" applyAlignment="1" applyProtection="1">
      <alignment horizontal="center"/>
      <protection locked="0"/>
    </xf>
    <xf numFmtId="0" fontId="26" fillId="0" borderId="108" xfId="0" applyFont="1" applyBorder="1" applyAlignment="1" applyProtection="1">
      <alignment horizontal="center"/>
      <protection locked="0"/>
    </xf>
    <xf numFmtId="0" fontId="49" fillId="0" borderId="98" xfId="0" applyFont="1" applyBorder="1" applyAlignment="1" applyProtection="1">
      <alignment horizontal="center" vertical="center" wrapText="1"/>
      <protection locked="0"/>
    </xf>
    <xf numFmtId="0" fontId="45" fillId="0" borderId="90" xfId="0" applyFont="1" applyBorder="1" applyAlignment="1" applyProtection="1">
      <alignment horizontal="center" vertical="center" wrapText="1"/>
      <protection locked="0"/>
    </xf>
    <xf numFmtId="0" fontId="45" fillId="0" borderId="91" xfId="0" applyFont="1" applyBorder="1" applyAlignment="1" applyProtection="1">
      <alignment horizontal="center" vertical="center" wrapText="1"/>
      <protection locked="0"/>
    </xf>
    <xf numFmtId="0" fontId="45" fillId="0" borderId="0" xfId="0" applyFont="1" applyBorder="1" applyAlignment="1" applyProtection="1">
      <alignment horizontal="center" vertical="center" wrapText="1"/>
      <protection locked="0"/>
    </xf>
    <xf numFmtId="0" fontId="45" fillId="0" borderId="93" xfId="0" applyFont="1" applyBorder="1" applyAlignment="1" applyProtection="1">
      <alignment horizontal="center" vertical="center" wrapText="1"/>
      <protection locked="0"/>
    </xf>
    <xf numFmtId="0" fontId="45" fillId="0" borderId="87" xfId="0" applyFont="1" applyBorder="1" applyAlignment="1" applyProtection="1">
      <alignment horizontal="center" vertical="center" wrapText="1"/>
      <protection locked="0"/>
    </xf>
    <xf numFmtId="0" fontId="45" fillId="0" borderId="95" xfId="0" applyFont="1" applyBorder="1" applyAlignment="1" applyProtection="1">
      <alignment horizontal="center" vertical="center" wrapText="1"/>
      <protection locked="0"/>
    </xf>
    <xf numFmtId="0" fontId="61" fillId="0" borderId="89" xfId="0" applyFont="1" applyBorder="1" applyAlignment="1" applyProtection="1">
      <alignment horizontal="center" vertical="center" wrapText="1"/>
      <protection locked="0"/>
    </xf>
    <xf numFmtId="0" fontId="61" fillId="0" borderId="90" xfId="0" applyFont="1" applyBorder="1" applyAlignment="1" applyProtection="1">
      <alignment horizontal="center" vertical="center" wrapText="1"/>
      <protection locked="0"/>
    </xf>
    <xf numFmtId="0" fontId="61" fillId="0" borderId="91" xfId="0" applyFont="1" applyBorder="1" applyAlignment="1" applyProtection="1">
      <alignment horizontal="center" vertical="center" wrapText="1"/>
      <protection locked="0"/>
    </xf>
    <xf numFmtId="0" fontId="61" fillId="0" borderId="92" xfId="0" applyFont="1" applyBorder="1" applyAlignment="1" applyProtection="1">
      <alignment horizontal="center" vertical="center" wrapText="1"/>
      <protection locked="0"/>
    </xf>
    <xf numFmtId="0" fontId="61" fillId="0" borderId="0" xfId="0" applyFont="1" applyBorder="1" applyAlignment="1" applyProtection="1">
      <alignment horizontal="center" vertical="center" wrapText="1"/>
      <protection locked="0"/>
    </xf>
    <xf numFmtId="0" fontId="61" fillId="0" borderId="93" xfId="0" applyFont="1" applyBorder="1" applyAlignment="1" applyProtection="1">
      <alignment horizontal="center" vertical="center" wrapText="1"/>
      <protection locked="0"/>
    </xf>
    <xf numFmtId="0" fontId="61" fillId="0" borderId="94" xfId="0" applyFont="1" applyBorder="1" applyAlignment="1" applyProtection="1">
      <alignment horizontal="center" vertical="center" wrapText="1"/>
      <protection locked="0"/>
    </xf>
    <xf numFmtId="0" fontId="61" fillId="0" borderId="87" xfId="0" applyFont="1" applyBorder="1" applyAlignment="1" applyProtection="1">
      <alignment horizontal="center" vertical="center" wrapText="1"/>
      <protection locked="0"/>
    </xf>
    <xf numFmtId="0" fontId="61" fillId="0" borderId="95" xfId="0" applyFont="1" applyBorder="1" applyAlignment="1" applyProtection="1">
      <alignment horizontal="center" vertical="center" wrapText="1"/>
      <protection locked="0"/>
    </xf>
    <xf numFmtId="0" fontId="26" fillId="0" borderId="55" xfId="0" applyFont="1" applyBorder="1" applyAlignment="1" applyProtection="1">
      <alignment horizontal="center" wrapText="1"/>
      <protection locked="0"/>
    </xf>
    <xf numFmtId="0" fontId="26" fillId="0" borderId="70" xfId="0" applyFont="1" applyBorder="1" applyAlignment="1" applyProtection="1">
      <alignment horizontal="center" wrapText="1"/>
      <protection locked="0"/>
    </xf>
    <xf numFmtId="0" fontId="26" fillId="0" borderId="96" xfId="0" applyFont="1" applyBorder="1" applyAlignment="1" applyProtection="1">
      <alignment horizontal="center" wrapText="1"/>
      <protection locked="0"/>
    </xf>
    <xf numFmtId="0" fontId="26" fillId="0" borderId="88" xfId="0" applyFont="1" applyBorder="1" applyAlignment="1" applyProtection="1">
      <alignment horizontal="center" wrapText="1"/>
      <protection locked="0"/>
    </xf>
    <xf numFmtId="0" fontId="26" fillId="0" borderId="118" xfId="0" applyFont="1" applyBorder="1" applyAlignment="1" applyProtection="1">
      <alignment horizontal="center" wrapText="1"/>
      <protection locked="0"/>
    </xf>
    <xf numFmtId="0" fontId="26" fillId="0" borderId="0" xfId="0" applyFont="1" applyBorder="1" applyAlignment="1" applyProtection="1">
      <alignment horizontal="center" wrapText="1"/>
      <protection locked="0"/>
    </xf>
    <xf numFmtId="0" fontId="26" fillId="0" borderId="98" xfId="0" applyFont="1" applyBorder="1" applyAlignment="1" applyProtection="1">
      <alignment horizontal="center" wrapText="1"/>
      <protection locked="0"/>
    </xf>
    <xf numFmtId="0" fontId="26" fillId="0" borderId="92" xfId="0" applyFont="1" applyBorder="1" applyAlignment="1" applyProtection="1">
      <alignment horizontal="center" wrapText="1"/>
      <protection locked="0"/>
    </xf>
    <xf numFmtId="0" fontId="57" fillId="0" borderId="89" xfId="0" applyFont="1" applyBorder="1" applyAlignment="1" applyProtection="1">
      <alignment horizontal="center" vertical="center" wrapText="1"/>
      <protection locked="0"/>
    </xf>
    <xf numFmtId="0" fontId="57" fillId="0" borderId="90" xfId="0" applyFont="1" applyBorder="1" applyAlignment="1" applyProtection="1">
      <alignment horizontal="center" vertical="center" wrapText="1"/>
      <protection locked="0"/>
    </xf>
    <xf numFmtId="0" fontId="57" fillId="0" borderId="91" xfId="0" applyFont="1" applyBorder="1" applyAlignment="1" applyProtection="1">
      <alignment horizontal="center" vertical="center" wrapText="1"/>
      <protection locked="0"/>
    </xf>
    <xf numFmtId="0" fontId="57" fillId="0" borderId="92" xfId="0" applyFont="1" applyBorder="1" applyAlignment="1" applyProtection="1">
      <alignment horizontal="center" vertical="center" wrapText="1"/>
      <protection locked="0"/>
    </xf>
    <xf numFmtId="0" fontId="57" fillId="0" borderId="0" xfId="0" applyFont="1" applyBorder="1" applyAlignment="1" applyProtection="1">
      <alignment horizontal="center" vertical="center" wrapText="1"/>
      <protection locked="0"/>
    </xf>
    <xf numFmtId="0" fontId="57" fillId="0" borderId="93" xfId="0" applyFont="1" applyBorder="1" applyAlignment="1" applyProtection="1">
      <alignment horizontal="center" vertical="center" wrapText="1"/>
      <protection locked="0"/>
    </xf>
    <xf numFmtId="0" fontId="57" fillId="0" borderId="94" xfId="0" applyFont="1" applyBorder="1" applyAlignment="1" applyProtection="1">
      <alignment horizontal="center" vertical="center" wrapText="1"/>
      <protection locked="0"/>
    </xf>
    <xf numFmtId="0" fontId="57" fillId="0" borderId="87" xfId="0" applyFont="1" applyBorder="1" applyAlignment="1" applyProtection="1">
      <alignment horizontal="center" vertical="center" wrapText="1"/>
      <protection locked="0"/>
    </xf>
    <xf numFmtId="0" fontId="57" fillId="0" borderId="95" xfId="0" applyFont="1" applyBorder="1" applyAlignment="1" applyProtection="1">
      <alignment horizontal="center" vertical="center" wrapText="1"/>
      <protection locked="0"/>
    </xf>
    <xf numFmtId="0" fontId="26" fillId="0" borderId="100" xfId="0" applyFont="1" applyBorder="1" applyAlignment="1" applyProtection="1">
      <alignment horizontal="center"/>
      <protection locked="0"/>
    </xf>
    <xf numFmtId="0" fontId="26" fillId="0" borderId="101" xfId="0" applyFont="1" applyBorder="1" applyAlignment="1" applyProtection="1">
      <alignment horizontal="center"/>
      <protection locked="0"/>
    </xf>
    <xf numFmtId="0" fontId="26" fillId="0" borderId="58" xfId="0" applyFont="1" applyBorder="1" applyAlignment="1" applyProtection="1">
      <alignment horizontal="center"/>
      <protection locked="0"/>
    </xf>
    <xf numFmtId="0" fontId="26" fillId="0" borderId="86" xfId="0" applyFont="1" applyBorder="1" applyAlignment="1" applyProtection="1">
      <alignment horizontal="center"/>
      <protection locked="0"/>
    </xf>
    <xf numFmtId="0" fontId="26" fillId="0" borderId="122" xfId="0" applyFont="1" applyBorder="1" applyAlignment="1" applyProtection="1">
      <alignment horizontal="center"/>
      <protection locked="0"/>
    </xf>
    <xf numFmtId="0" fontId="26" fillId="0" borderId="119" xfId="0" applyFont="1" applyBorder="1" applyAlignment="1" applyProtection="1">
      <alignment horizontal="center"/>
      <protection locked="0"/>
    </xf>
    <xf numFmtId="0" fontId="24" fillId="2" borderId="56" xfId="0" applyFont="1" applyFill="1" applyBorder="1" applyAlignment="1" applyProtection="1">
      <alignment horizontal="center" vertical="center" wrapText="1"/>
      <protection locked="0"/>
    </xf>
    <xf numFmtId="0" fontId="24" fillId="2" borderId="88" xfId="0" applyFont="1" applyFill="1" applyBorder="1" applyAlignment="1" applyProtection="1">
      <alignment horizontal="center" vertical="center" wrapText="1"/>
      <protection locked="0"/>
    </xf>
    <xf numFmtId="0" fontId="24" fillId="2" borderId="98" xfId="0" applyFont="1" applyFill="1" applyBorder="1" applyAlignment="1" applyProtection="1">
      <alignment horizontal="center" vertical="center" wrapText="1"/>
      <protection locked="0"/>
    </xf>
    <xf numFmtId="0" fontId="55" fillId="0" borderId="96" xfId="0" applyFont="1" applyBorder="1" applyAlignment="1" applyProtection="1">
      <alignment horizontal="center" vertical="center" wrapText="1"/>
      <protection locked="0"/>
    </xf>
    <xf numFmtId="0" fontId="55" fillId="0" borderId="88" xfId="0" applyFont="1" applyBorder="1" applyAlignment="1" applyProtection="1">
      <alignment horizontal="center" vertical="center" wrapText="1"/>
      <protection locked="0"/>
    </xf>
    <xf numFmtId="0" fontId="55" fillId="0" borderId="98" xfId="0" applyFont="1" applyBorder="1" applyAlignment="1" applyProtection="1">
      <alignment horizontal="center" vertical="center" wrapText="1"/>
      <protection locked="0"/>
    </xf>
    <xf numFmtId="0" fontId="26" fillId="0" borderId="94" xfId="0" applyFont="1" applyBorder="1" applyAlignment="1" applyProtection="1">
      <alignment horizontal="center"/>
      <protection locked="0"/>
    </xf>
    <xf numFmtId="0" fontId="26" fillId="0" borderId="87" xfId="0" applyFont="1" applyBorder="1" applyAlignment="1" applyProtection="1">
      <alignment horizontal="center"/>
      <protection locked="0"/>
    </xf>
    <xf numFmtId="0" fontId="25" fillId="0" borderId="94" xfId="0" applyFont="1" applyBorder="1" applyAlignment="1" applyProtection="1">
      <alignment horizontal="center"/>
      <protection locked="0"/>
    </xf>
    <xf numFmtId="0" fontId="25" fillId="0" borderId="87" xfId="0" applyFont="1" applyBorder="1" applyAlignment="1" applyProtection="1">
      <alignment horizontal="center"/>
      <protection locked="0"/>
    </xf>
    <xf numFmtId="0" fontId="56" fillId="0" borderId="90" xfId="0" applyFont="1" applyBorder="1" applyAlignment="1" applyProtection="1">
      <alignment horizontal="center" vertical="center"/>
      <protection locked="0"/>
    </xf>
    <xf numFmtId="0" fontId="56" fillId="0" borderId="91" xfId="0" applyFont="1" applyBorder="1" applyAlignment="1" applyProtection="1">
      <alignment horizontal="center" vertical="center"/>
      <protection locked="0"/>
    </xf>
    <xf numFmtId="0" fontId="56" fillId="0" borderId="0" xfId="0" applyFont="1" applyBorder="1" applyAlignment="1" applyProtection="1">
      <alignment horizontal="center" vertical="center"/>
      <protection locked="0"/>
    </xf>
    <xf numFmtId="0" fontId="56" fillId="0" borderId="93" xfId="0" applyFont="1" applyBorder="1" applyAlignment="1" applyProtection="1">
      <alignment horizontal="center" vertical="center"/>
      <protection locked="0"/>
    </xf>
    <xf numFmtId="0" fontId="56" fillId="0" borderId="87" xfId="0" applyFont="1" applyBorder="1" applyAlignment="1" applyProtection="1">
      <alignment horizontal="center" vertical="center"/>
      <protection locked="0"/>
    </xf>
    <xf numFmtId="0" fontId="56" fillId="0" borderId="95" xfId="0" applyFont="1" applyBorder="1" applyAlignment="1" applyProtection="1">
      <alignment horizontal="center" vertical="center"/>
      <protection locked="0"/>
    </xf>
    <xf numFmtId="0" fontId="25" fillId="0" borderId="56" xfId="0" applyFont="1" applyBorder="1" applyAlignment="1" applyProtection="1">
      <alignment horizontal="center"/>
      <protection locked="0"/>
    </xf>
    <xf numFmtId="0" fontId="25" fillId="0" borderId="88" xfId="0" applyFont="1" applyBorder="1" applyAlignment="1" applyProtection="1">
      <alignment horizontal="center"/>
      <protection locked="0"/>
    </xf>
    <xf numFmtId="0" fontId="25" fillId="0" borderId="108" xfId="0" applyFont="1" applyBorder="1" applyAlignment="1" applyProtection="1">
      <alignment horizontal="center"/>
      <protection locked="0"/>
    </xf>
    <xf numFmtId="0" fontId="26" fillId="0" borderId="120" xfId="0" applyFont="1" applyBorder="1" applyAlignment="1" applyProtection="1">
      <alignment horizontal="center" wrapText="1"/>
      <protection locked="0"/>
    </xf>
    <xf numFmtId="0" fontId="26" fillId="0" borderId="38" xfId="0" applyFont="1" applyBorder="1" applyAlignment="1" applyProtection="1">
      <alignment horizontal="center" wrapText="1"/>
      <protection locked="0"/>
    </xf>
    <xf numFmtId="0" fontId="26" fillId="0" borderId="32" xfId="0" applyFont="1" applyBorder="1" applyAlignment="1" applyProtection="1">
      <alignment horizontal="center" wrapText="1"/>
      <protection locked="0"/>
    </xf>
    <xf numFmtId="0" fontId="26" fillId="0" borderId="58" xfId="0" applyFont="1" applyBorder="1" applyAlignment="1" applyProtection="1">
      <alignment horizontal="center" wrapText="1"/>
      <protection locked="0"/>
    </xf>
    <xf numFmtId="0" fontId="26" fillId="0" borderId="86" xfId="0" applyFont="1" applyBorder="1" applyAlignment="1" applyProtection="1">
      <alignment horizontal="center" wrapText="1"/>
      <protection locked="0"/>
    </xf>
    <xf numFmtId="0" fontId="36" fillId="74" borderId="69" xfId="1683" applyFont="1" applyFill="1" applyBorder="1" applyAlignment="1" applyProtection="1">
      <alignment horizontal="left" vertical="center"/>
      <protection locked="0"/>
    </xf>
  </cellXfs>
  <cellStyles count="2118">
    <cellStyle name="20% - Акцент1" xfId="2046" builtinId="30" customBuiltin="1"/>
    <cellStyle name="20% - Акцент1 10" xfId="1"/>
    <cellStyle name="20% - Акцент1 11" xfId="2"/>
    <cellStyle name="20% - Акцент1 12" xfId="3"/>
    <cellStyle name="20% - Акцент1 13" xfId="4"/>
    <cellStyle name="20% - Акцент1 14" xfId="5"/>
    <cellStyle name="20% - Акцент1 15" xfId="6"/>
    <cellStyle name="20% - Акцент1 16" xfId="7"/>
    <cellStyle name="20% - Акцент1 17" xfId="8"/>
    <cellStyle name="20% - Акцент1 18" xfId="9"/>
    <cellStyle name="20% - Акцент1 19" xfId="10"/>
    <cellStyle name="20% - Акцент1 2" xfId="11"/>
    <cellStyle name="20% - Акцент1 20" xfId="12"/>
    <cellStyle name="20% - Акцент1 21" xfId="13"/>
    <cellStyle name="20% - Акцент1 22" xfId="14"/>
    <cellStyle name="20% - Акцент1 23" xfId="15"/>
    <cellStyle name="20% - Акцент1 24" xfId="16"/>
    <cellStyle name="20% - Акцент1 25" xfId="17"/>
    <cellStyle name="20% - Акцент1 26" xfId="18"/>
    <cellStyle name="20% - Акцент1 27" xfId="19"/>
    <cellStyle name="20% - Акцент1 28" xfId="20"/>
    <cellStyle name="20% - Акцент1 29" xfId="21"/>
    <cellStyle name="20% - Акцент1 3" xfId="22"/>
    <cellStyle name="20% - Акцент1 30" xfId="23"/>
    <cellStyle name="20% - Акцент1 31" xfId="24"/>
    <cellStyle name="20% - Акцент1 32" xfId="25"/>
    <cellStyle name="20% - Акцент1 33" xfId="26"/>
    <cellStyle name="20% - Акцент1 34" xfId="27"/>
    <cellStyle name="20% - Акцент1 35" xfId="28"/>
    <cellStyle name="20% - Акцент1 36" xfId="29"/>
    <cellStyle name="20% - Акцент1 37" xfId="30"/>
    <cellStyle name="20% - Акцент1 38" xfId="31"/>
    <cellStyle name="20% - Акцент1 39" xfId="32"/>
    <cellStyle name="20% - Акцент1 4" xfId="33"/>
    <cellStyle name="20% - Акцент1 40" xfId="34"/>
    <cellStyle name="20% - Акцент1 41" xfId="35"/>
    <cellStyle name="20% - Акцент1 42" xfId="36"/>
    <cellStyle name="20% - Акцент1 43" xfId="37"/>
    <cellStyle name="20% - Акцент1 44" xfId="38"/>
    <cellStyle name="20% - Акцент1 45" xfId="39"/>
    <cellStyle name="20% - Акцент1 46" xfId="40"/>
    <cellStyle name="20% - Акцент1 47" xfId="2080"/>
    <cellStyle name="20% - Акцент1 48" xfId="2093"/>
    <cellStyle name="20% - Акцент1 49" xfId="2106"/>
    <cellStyle name="20% - Акцент1 5" xfId="41"/>
    <cellStyle name="20% - Акцент1 6" xfId="42"/>
    <cellStyle name="20% - Акцент1 7" xfId="43"/>
    <cellStyle name="20% - Акцент1 8" xfId="44"/>
    <cellStyle name="20% - Акцент1 9" xfId="45"/>
    <cellStyle name="20% - Акцент2" xfId="2049" builtinId="34" customBuiltin="1"/>
    <cellStyle name="20% - Акцент2 10" xfId="46"/>
    <cellStyle name="20% - Акцент2 11" xfId="47"/>
    <cellStyle name="20% - Акцент2 12" xfId="48"/>
    <cellStyle name="20% - Акцент2 13" xfId="49"/>
    <cellStyle name="20% - Акцент2 14" xfId="50"/>
    <cellStyle name="20% - Акцент2 15" xfId="51"/>
    <cellStyle name="20% - Акцент2 16" xfId="52"/>
    <cellStyle name="20% - Акцент2 17" xfId="53"/>
    <cellStyle name="20% - Акцент2 18" xfId="54"/>
    <cellStyle name="20% - Акцент2 19" xfId="55"/>
    <cellStyle name="20% - Акцент2 2" xfId="56"/>
    <cellStyle name="20% - Акцент2 20" xfId="57"/>
    <cellStyle name="20% - Акцент2 21" xfId="58"/>
    <cellStyle name="20% - Акцент2 22" xfId="59"/>
    <cellStyle name="20% - Акцент2 23" xfId="60"/>
    <cellStyle name="20% - Акцент2 24" xfId="61"/>
    <cellStyle name="20% - Акцент2 25" xfId="62"/>
    <cellStyle name="20% - Акцент2 26" xfId="63"/>
    <cellStyle name="20% - Акцент2 27" xfId="64"/>
    <cellStyle name="20% - Акцент2 28" xfId="65"/>
    <cellStyle name="20% - Акцент2 29" xfId="66"/>
    <cellStyle name="20% - Акцент2 3" xfId="67"/>
    <cellStyle name="20% - Акцент2 30" xfId="68"/>
    <cellStyle name="20% - Акцент2 31" xfId="69"/>
    <cellStyle name="20% - Акцент2 32" xfId="70"/>
    <cellStyle name="20% - Акцент2 33" xfId="71"/>
    <cellStyle name="20% - Акцент2 34" xfId="72"/>
    <cellStyle name="20% - Акцент2 35" xfId="73"/>
    <cellStyle name="20% - Акцент2 36" xfId="74"/>
    <cellStyle name="20% - Акцент2 37" xfId="75"/>
    <cellStyle name="20% - Акцент2 38" xfId="76"/>
    <cellStyle name="20% - Акцент2 39" xfId="77"/>
    <cellStyle name="20% - Акцент2 4" xfId="78"/>
    <cellStyle name="20% - Акцент2 40" xfId="79"/>
    <cellStyle name="20% - Акцент2 41" xfId="80"/>
    <cellStyle name="20% - Акцент2 42" xfId="81"/>
    <cellStyle name="20% - Акцент2 43" xfId="82"/>
    <cellStyle name="20% - Акцент2 44" xfId="83"/>
    <cellStyle name="20% - Акцент2 45" xfId="84"/>
    <cellStyle name="20% - Акцент2 46" xfId="85"/>
    <cellStyle name="20% - Акцент2 47" xfId="2081"/>
    <cellStyle name="20% - Акцент2 48" xfId="2094"/>
    <cellStyle name="20% - Акцент2 49" xfId="2107"/>
    <cellStyle name="20% - Акцент2 5" xfId="86"/>
    <cellStyle name="20% - Акцент2 6" xfId="87"/>
    <cellStyle name="20% - Акцент2 7" xfId="88"/>
    <cellStyle name="20% - Акцент2 8" xfId="89"/>
    <cellStyle name="20% - Акцент2 9" xfId="90"/>
    <cellStyle name="20% - Акцент3" xfId="2052" builtinId="38" customBuiltin="1"/>
    <cellStyle name="20% - Акцент3 10" xfId="91"/>
    <cellStyle name="20% - Акцент3 11" xfId="92"/>
    <cellStyle name="20% - Акцент3 12" xfId="93"/>
    <cellStyle name="20% - Акцент3 13" xfId="94"/>
    <cellStyle name="20% - Акцент3 14" xfId="95"/>
    <cellStyle name="20% - Акцент3 15" xfId="96"/>
    <cellStyle name="20% - Акцент3 16" xfId="97"/>
    <cellStyle name="20% - Акцент3 17" xfId="98"/>
    <cellStyle name="20% - Акцент3 18" xfId="99"/>
    <cellStyle name="20% - Акцент3 19" xfId="100"/>
    <cellStyle name="20% - Акцент3 2" xfId="101"/>
    <cellStyle name="20% - Акцент3 20" xfId="102"/>
    <cellStyle name="20% - Акцент3 21" xfId="103"/>
    <cellStyle name="20% - Акцент3 22" xfId="104"/>
    <cellStyle name="20% - Акцент3 23" xfId="105"/>
    <cellStyle name="20% - Акцент3 24" xfId="106"/>
    <cellStyle name="20% - Акцент3 25" xfId="107"/>
    <cellStyle name="20% - Акцент3 26" xfId="108"/>
    <cellStyle name="20% - Акцент3 27" xfId="109"/>
    <cellStyle name="20% - Акцент3 28" xfId="110"/>
    <cellStyle name="20% - Акцент3 29" xfId="111"/>
    <cellStyle name="20% - Акцент3 3" xfId="112"/>
    <cellStyle name="20% - Акцент3 30" xfId="113"/>
    <cellStyle name="20% - Акцент3 31" xfId="114"/>
    <cellStyle name="20% - Акцент3 32" xfId="115"/>
    <cellStyle name="20% - Акцент3 33" xfId="116"/>
    <cellStyle name="20% - Акцент3 34" xfId="117"/>
    <cellStyle name="20% - Акцент3 35" xfId="118"/>
    <cellStyle name="20% - Акцент3 36" xfId="119"/>
    <cellStyle name="20% - Акцент3 37" xfId="120"/>
    <cellStyle name="20% - Акцент3 38" xfId="121"/>
    <cellStyle name="20% - Акцент3 39" xfId="122"/>
    <cellStyle name="20% - Акцент3 4" xfId="123"/>
    <cellStyle name="20% - Акцент3 40" xfId="124"/>
    <cellStyle name="20% - Акцент3 41" xfId="125"/>
    <cellStyle name="20% - Акцент3 42" xfId="126"/>
    <cellStyle name="20% - Акцент3 43" xfId="127"/>
    <cellStyle name="20% - Акцент3 44" xfId="128"/>
    <cellStyle name="20% - Акцент3 45" xfId="129"/>
    <cellStyle name="20% - Акцент3 46" xfId="130"/>
    <cellStyle name="20% - Акцент3 47" xfId="2082"/>
    <cellStyle name="20% - Акцент3 48" xfId="2095"/>
    <cellStyle name="20% - Акцент3 49" xfId="2108"/>
    <cellStyle name="20% - Акцент3 5" xfId="131"/>
    <cellStyle name="20% - Акцент3 6" xfId="132"/>
    <cellStyle name="20% - Акцент3 7" xfId="133"/>
    <cellStyle name="20% - Акцент3 8" xfId="134"/>
    <cellStyle name="20% - Акцент3 9" xfId="135"/>
    <cellStyle name="20% - Акцент4" xfId="2055" builtinId="42" customBuiltin="1"/>
    <cellStyle name="20% - Акцент4 10" xfId="136"/>
    <cellStyle name="20% - Акцент4 11" xfId="137"/>
    <cellStyle name="20% - Акцент4 12" xfId="138"/>
    <cellStyle name="20% - Акцент4 13" xfId="139"/>
    <cellStyle name="20% - Акцент4 14" xfId="140"/>
    <cellStyle name="20% - Акцент4 15" xfId="141"/>
    <cellStyle name="20% - Акцент4 16" xfId="142"/>
    <cellStyle name="20% - Акцент4 17" xfId="143"/>
    <cellStyle name="20% - Акцент4 18" xfId="144"/>
    <cellStyle name="20% - Акцент4 19" xfId="145"/>
    <cellStyle name="20% - Акцент4 2" xfId="146"/>
    <cellStyle name="20% - Акцент4 20" xfId="147"/>
    <cellStyle name="20% - Акцент4 21" xfId="148"/>
    <cellStyle name="20% - Акцент4 22" xfId="149"/>
    <cellStyle name="20% - Акцент4 23" xfId="150"/>
    <cellStyle name="20% - Акцент4 24" xfId="151"/>
    <cellStyle name="20% - Акцент4 25" xfId="152"/>
    <cellStyle name="20% - Акцент4 26" xfId="153"/>
    <cellStyle name="20% - Акцент4 27" xfId="154"/>
    <cellStyle name="20% - Акцент4 28" xfId="155"/>
    <cellStyle name="20% - Акцент4 29" xfId="156"/>
    <cellStyle name="20% - Акцент4 3" xfId="157"/>
    <cellStyle name="20% - Акцент4 30" xfId="158"/>
    <cellStyle name="20% - Акцент4 31" xfId="159"/>
    <cellStyle name="20% - Акцент4 32" xfId="160"/>
    <cellStyle name="20% - Акцент4 33" xfId="161"/>
    <cellStyle name="20% - Акцент4 34" xfId="162"/>
    <cellStyle name="20% - Акцент4 35" xfId="163"/>
    <cellStyle name="20% - Акцент4 36" xfId="164"/>
    <cellStyle name="20% - Акцент4 37" xfId="165"/>
    <cellStyle name="20% - Акцент4 38" xfId="166"/>
    <cellStyle name="20% - Акцент4 39" xfId="167"/>
    <cellStyle name="20% - Акцент4 4" xfId="168"/>
    <cellStyle name="20% - Акцент4 40" xfId="169"/>
    <cellStyle name="20% - Акцент4 41" xfId="170"/>
    <cellStyle name="20% - Акцент4 42" xfId="171"/>
    <cellStyle name="20% - Акцент4 43" xfId="172"/>
    <cellStyle name="20% - Акцент4 44" xfId="173"/>
    <cellStyle name="20% - Акцент4 45" xfId="174"/>
    <cellStyle name="20% - Акцент4 46" xfId="175"/>
    <cellStyle name="20% - Акцент4 47" xfId="2083"/>
    <cellStyle name="20% - Акцент4 48" xfId="2096"/>
    <cellStyle name="20% - Акцент4 49" xfId="2109"/>
    <cellStyle name="20% - Акцент4 5" xfId="176"/>
    <cellStyle name="20% - Акцент4 6" xfId="177"/>
    <cellStyle name="20% - Акцент4 7" xfId="178"/>
    <cellStyle name="20% - Акцент4 8" xfId="179"/>
    <cellStyle name="20% - Акцент4 9" xfId="180"/>
    <cellStyle name="20% - Акцент5" xfId="2058" builtinId="46" customBuiltin="1"/>
    <cellStyle name="20% - Акцент5 10" xfId="181"/>
    <cellStyle name="20% - Акцент5 11" xfId="182"/>
    <cellStyle name="20% - Акцент5 12" xfId="183"/>
    <cellStyle name="20% - Акцент5 13" xfId="184"/>
    <cellStyle name="20% - Акцент5 14" xfId="185"/>
    <cellStyle name="20% - Акцент5 15" xfId="186"/>
    <cellStyle name="20% - Акцент5 16" xfId="187"/>
    <cellStyle name="20% - Акцент5 17" xfId="188"/>
    <cellStyle name="20% - Акцент5 18" xfId="189"/>
    <cellStyle name="20% - Акцент5 19" xfId="190"/>
    <cellStyle name="20% - Акцент5 2" xfId="191"/>
    <cellStyle name="20% - Акцент5 20" xfId="192"/>
    <cellStyle name="20% - Акцент5 21" xfId="193"/>
    <cellStyle name="20% - Акцент5 22" xfId="194"/>
    <cellStyle name="20% - Акцент5 23" xfId="195"/>
    <cellStyle name="20% - Акцент5 24" xfId="196"/>
    <cellStyle name="20% - Акцент5 25" xfId="197"/>
    <cellStyle name="20% - Акцент5 26" xfId="198"/>
    <cellStyle name="20% - Акцент5 27" xfId="199"/>
    <cellStyle name="20% - Акцент5 28" xfId="200"/>
    <cellStyle name="20% - Акцент5 29" xfId="201"/>
    <cellStyle name="20% - Акцент5 3" xfId="202"/>
    <cellStyle name="20% - Акцент5 30" xfId="203"/>
    <cellStyle name="20% - Акцент5 31" xfId="204"/>
    <cellStyle name="20% - Акцент5 32" xfId="205"/>
    <cellStyle name="20% - Акцент5 33" xfId="206"/>
    <cellStyle name="20% - Акцент5 34" xfId="207"/>
    <cellStyle name="20% - Акцент5 35" xfId="208"/>
    <cellStyle name="20% - Акцент5 36" xfId="209"/>
    <cellStyle name="20% - Акцент5 37" xfId="210"/>
    <cellStyle name="20% - Акцент5 38" xfId="211"/>
    <cellStyle name="20% - Акцент5 39" xfId="212"/>
    <cellStyle name="20% - Акцент5 4" xfId="213"/>
    <cellStyle name="20% - Акцент5 40" xfId="214"/>
    <cellStyle name="20% - Акцент5 41" xfId="215"/>
    <cellStyle name="20% - Акцент5 42" xfId="216"/>
    <cellStyle name="20% - Акцент5 43" xfId="217"/>
    <cellStyle name="20% - Акцент5 44" xfId="218"/>
    <cellStyle name="20% - Акцент5 45" xfId="219"/>
    <cellStyle name="20% - Акцент5 46" xfId="220"/>
    <cellStyle name="20% - Акцент5 47" xfId="2084"/>
    <cellStyle name="20% - Акцент5 48" xfId="2097"/>
    <cellStyle name="20% - Акцент5 49" xfId="2110"/>
    <cellStyle name="20% - Акцент5 5" xfId="221"/>
    <cellStyle name="20% - Акцент5 6" xfId="222"/>
    <cellStyle name="20% - Акцент5 7" xfId="223"/>
    <cellStyle name="20% - Акцент5 8" xfId="224"/>
    <cellStyle name="20% - Акцент5 9" xfId="225"/>
    <cellStyle name="20% - Акцент6" xfId="2061" builtinId="50" customBuiltin="1"/>
    <cellStyle name="20% - Акцент6 10" xfId="226"/>
    <cellStyle name="20% - Акцент6 11" xfId="227"/>
    <cellStyle name="20% - Акцент6 12" xfId="228"/>
    <cellStyle name="20% - Акцент6 13" xfId="229"/>
    <cellStyle name="20% - Акцент6 14" xfId="230"/>
    <cellStyle name="20% - Акцент6 15" xfId="231"/>
    <cellStyle name="20% - Акцент6 16" xfId="232"/>
    <cellStyle name="20% - Акцент6 17" xfId="233"/>
    <cellStyle name="20% - Акцент6 18" xfId="234"/>
    <cellStyle name="20% - Акцент6 19" xfId="235"/>
    <cellStyle name="20% - Акцент6 2" xfId="236"/>
    <cellStyle name="20% - Акцент6 20" xfId="237"/>
    <cellStyle name="20% - Акцент6 21" xfId="238"/>
    <cellStyle name="20% - Акцент6 22" xfId="239"/>
    <cellStyle name="20% - Акцент6 23" xfId="240"/>
    <cellStyle name="20% - Акцент6 24" xfId="241"/>
    <cellStyle name="20% - Акцент6 25" xfId="242"/>
    <cellStyle name="20% - Акцент6 26" xfId="243"/>
    <cellStyle name="20% - Акцент6 27" xfId="244"/>
    <cellStyle name="20% - Акцент6 28" xfId="245"/>
    <cellStyle name="20% - Акцент6 29" xfId="246"/>
    <cellStyle name="20% - Акцент6 3" xfId="247"/>
    <cellStyle name="20% - Акцент6 30" xfId="248"/>
    <cellStyle name="20% - Акцент6 31" xfId="249"/>
    <cellStyle name="20% - Акцент6 32" xfId="250"/>
    <cellStyle name="20% - Акцент6 33" xfId="251"/>
    <cellStyle name="20% - Акцент6 34" xfId="252"/>
    <cellStyle name="20% - Акцент6 35" xfId="253"/>
    <cellStyle name="20% - Акцент6 36" xfId="254"/>
    <cellStyle name="20% - Акцент6 37" xfId="255"/>
    <cellStyle name="20% - Акцент6 38" xfId="256"/>
    <cellStyle name="20% - Акцент6 39" xfId="257"/>
    <cellStyle name="20% - Акцент6 4" xfId="258"/>
    <cellStyle name="20% - Акцент6 40" xfId="259"/>
    <cellStyle name="20% - Акцент6 41" xfId="260"/>
    <cellStyle name="20% - Акцент6 42" xfId="261"/>
    <cellStyle name="20% - Акцент6 43" xfId="262"/>
    <cellStyle name="20% - Акцент6 44" xfId="263"/>
    <cellStyle name="20% - Акцент6 45" xfId="264"/>
    <cellStyle name="20% - Акцент6 46" xfId="265"/>
    <cellStyle name="20% - Акцент6 47" xfId="2085"/>
    <cellStyle name="20% - Акцент6 48" xfId="2098"/>
    <cellStyle name="20% - Акцент6 49" xfId="2111"/>
    <cellStyle name="20% - Акцент6 5" xfId="266"/>
    <cellStyle name="20% - Акцент6 6" xfId="267"/>
    <cellStyle name="20% - Акцент6 7" xfId="268"/>
    <cellStyle name="20% - Акцент6 8" xfId="269"/>
    <cellStyle name="20% - Акцент6 9" xfId="270"/>
    <cellStyle name="40% - Акцент1" xfId="2047" builtinId="31" customBuiltin="1"/>
    <cellStyle name="40% - Акцент1 10" xfId="271"/>
    <cellStyle name="40% - Акцент1 11" xfId="272"/>
    <cellStyle name="40% - Акцент1 12" xfId="273"/>
    <cellStyle name="40% - Акцент1 13" xfId="274"/>
    <cellStyle name="40% - Акцент1 14" xfId="275"/>
    <cellStyle name="40% - Акцент1 15" xfId="276"/>
    <cellStyle name="40% - Акцент1 16" xfId="277"/>
    <cellStyle name="40% - Акцент1 17" xfId="278"/>
    <cellStyle name="40% - Акцент1 18" xfId="279"/>
    <cellStyle name="40% - Акцент1 19" xfId="280"/>
    <cellStyle name="40% - Акцент1 2" xfId="281"/>
    <cellStyle name="40% - Акцент1 20" xfId="282"/>
    <cellStyle name="40% - Акцент1 21" xfId="283"/>
    <cellStyle name="40% - Акцент1 22" xfId="284"/>
    <cellStyle name="40% - Акцент1 23" xfId="285"/>
    <cellStyle name="40% - Акцент1 24" xfId="286"/>
    <cellStyle name="40% - Акцент1 25" xfId="287"/>
    <cellStyle name="40% - Акцент1 26" xfId="288"/>
    <cellStyle name="40% - Акцент1 27" xfId="289"/>
    <cellStyle name="40% - Акцент1 28" xfId="290"/>
    <cellStyle name="40% - Акцент1 29" xfId="291"/>
    <cellStyle name="40% - Акцент1 3" xfId="292"/>
    <cellStyle name="40% - Акцент1 30" xfId="293"/>
    <cellStyle name="40% - Акцент1 31" xfId="294"/>
    <cellStyle name="40% - Акцент1 32" xfId="295"/>
    <cellStyle name="40% - Акцент1 33" xfId="296"/>
    <cellStyle name="40% - Акцент1 34" xfId="297"/>
    <cellStyle name="40% - Акцент1 35" xfId="298"/>
    <cellStyle name="40% - Акцент1 36" xfId="299"/>
    <cellStyle name="40% - Акцент1 37" xfId="300"/>
    <cellStyle name="40% - Акцент1 38" xfId="301"/>
    <cellStyle name="40% - Акцент1 39" xfId="302"/>
    <cellStyle name="40% - Акцент1 4" xfId="303"/>
    <cellStyle name="40% - Акцент1 40" xfId="304"/>
    <cellStyle name="40% - Акцент1 41" xfId="305"/>
    <cellStyle name="40% - Акцент1 42" xfId="306"/>
    <cellStyle name="40% - Акцент1 43" xfId="307"/>
    <cellStyle name="40% - Акцент1 44" xfId="308"/>
    <cellStyle name="40% - Акцент1 45" xfId="309"/>
    <cellStyle name="40% - Акцент1 46" xfId="310"/>
    <cellStyle name="40% - Акцент1 47" xfId="2086"/>
    <cellStyle name="40% - Акцент1 48" xfId="2099"/>
    <cellStyle name="40% - Акцент1 49" xfId="2112"/>
    <cellStyle name="40% - Акцент1 5" xfId="311"/>
    <cellStyle name="40% - Акцент1 6" xfId="312"/>
    <cellStyle name="40% - Акцент1 7" xfId="313"/>
    <cellStyle name="40% - Акцент1 8" xfId="314"/>
    <cellStyle name="40% - Акцент1 9" xfId="315"/>
    <cellStyle name="40% - Акцент2" xfId="2050" builtinId="35" customBuiltin="1"/>
    <cellStyle name="40% - Акцент2 10" xfId="316"/>
    <cellStyle name="40% - Акцент2 11" xfId="317"/>
    <cellStyle name="40% - Акцент2 12" xfId="318"/>
    <cellStyle name="40% - Акцент2 13" xfId="319"/>
    <cellStyle name="40% - Акцент2 14" xfId="320"/>
    <cellStyle name="40% - Акцент2 15" xfId="321"/>
    <cellStyle name="40% - Акцент2 16" xfId="322"/>
    <cellStyle name="40% - Акцент2 17" xfId="323"/>
    <cellStyle name="40% - Акцент2 18" xfId="324"/>
    <cellStyle name="40% - Акцент2 19" xfId="325"/>
    <cellStyle name="40% - Акцент2 2" xfId="326"/>
    <cellStyle name="40% - Акцент2 20" xfId="327"/>
    <cellStyle name="40% - Акцент2 21" xfId="328"/>
    <cellStyle name="40% - Акцент2 22" xfId="329"/>
    <cellStyle name="40% - Акцент2 23" xfId="330"/>
    <cellStyle name="40% - Акцент2 24" xfId="331"/>
    <cellStyle name="40% - Акцент2 25" xfId="332"/>
    <cellStyle name="40% - Акцент2 26" xfId="333"/>
    <cellStyle name="40% - Акцент2 27" xfId="334"/>
    <cellStyle name="40% - Акцент2 28" xfId="335"/>
    <cellStyle name="40% - Акцент2 29" xfId="336"/>
    <cellStyle name="40% - Акцент2 3" xfId="337"/>
    <cellStyle name="40% - Акцент2 30" xfId="338"/>
    <cellStyle name="40% - Акцент2 31" xfId="339"/>
    <cellStyle name="40% - Акцент2 32" xfId="340"/>
    <cellStyle name="40% - Акцент2 33" xfId="341"/>
    <cellStyle name="40% - Акцент2 34" xfId="342"/>
    <cellStyle name="40% - Акцент2 35" xfId="343"/>
    <cellStyle name="40% - Акцент2 36" xfId="344"/>
    <cellStyle name="40% - Акцент2 37" xfId="345"/>
    <cellStyle name="40% - Акцент2 38" xfId="346"/>
    <cellStyle name="40% - Акцент2 39" xfId="347"/>
    <cellStyle name="40% - Акцент2 4" xfId="348"/>
    <cellStyle name="40% - Акцент2 40" xfId="349"/>
    <cellStyle name="40% - Акцент2 41" xfId="350"/>
    <cellStyle name="40% - Акцент2 42" xfId="351"/>
    <cellStyle name="40% - Акцент2 43" xfId="352"/>
    <cellStyle name="40% - Акцент2 44" xfId="353"/>
    <cellStyle name="40% - Акцент2 45" xfId="354"/>
    <cellStyle name="40% - Акцент2 46" xfId="355"/>
    <cellStyle name="40% - Акцент2 47" xfId="2087"/>
    <cellStyle name="40% - Акцент2 48" xfId="2100"/>
    <cellStyle name="40% - Акцент2 49" xfId="2113"/>
    <cellStyle name="40% - Акцент2 5" xfId="356"/>
    <cellStyle name="40% - Акцент2 6" xfId="357"/>
    <cellStyle name="40% - Акцент2 7" xfId="358"/>
    <cellStyle name="40% - Акцент2 8" xfId="359"/>
    <cellStyle name="40% - Акцент2 9" xfId="360"/>
    <cellStyle name="40% - Акцент3" xfId="2053" builtinId="39" customBuiltin="1"/>
    <cellStyle name="40% - Акцент3 10" xfId="361"/>
    <cellStyle name="40% - Акцент3 11" xfId="362"/>
    <cellStyle name="40% - Акцент3 12" xfId="363"/>
    <cellStyle name="40% - Акцент3 13" xfId="364"/>
    <cellStyle name="40% - Акцент3 14" xfId="365"/>
    <cellStyle name="40% - Акцент3 15" xfId="366"/>
    <cellStyle name="40% - Акцент3 16" xfId="367"/>
    <cellStyle name="40% - Акцент3 17" xfId="368"/>
    <cellStyle name="40% - Акцент3 18" xfId="369"/>
    <cellStyle name="40% - Акцент3 19" xfId="370"/>
    <cellStyle name="40% - Акцент3 2" xfId="371"/>
    <cellStyle name="40% - Акцент3 20" xfId="372"/>
    <cellStyle name="40% - Акцент3 21" xfId="373"/>
    <cellStyle name="40% - Акцент3 22" xfId="374"/>
    <cellStyle name="40% - Акцент3 23" xfId="375"/>
    <cellStyle name="40% - Акцент3 24" xfId="376"/>
    <cellStyle name="40% - Акцент3 25" xfId="377"/>
    <cellStyle name="40% - Акцент3 26" xfId="378"/>
    <cellStyle name="40% - Акцент3 27" xfId="379"/>
    <cellStyle name="40% - Акцент3 28" xfId="380"/>
    <cellStyle name="40% - Акцент3 29" xfId="381"/>
    <cellStyle name="40% - Акцент3 3" xfId="382"/>
    <cellStyle name="40% - Акцент3 30" xfId="383"/>
    <cellStyle name="40% - Акцент3 31" xfId="384"/>
    <cellStyle name="40% - Акцент3 32" xfId="385"/>
    <cellStyle name="40% - Акцент3 33" xfId="386"/>
    <cellStyle name="40% - Акцент3 34" xfId="387"/>
    <cellStyle name="40% - Акцент3 35" xfId="388"/>
    <cellStyle name="40% - Акцент3 36" xfId="389"/>
    <cellStyle name="40% - Акцент3 37" xfId="390"/>
    <cellStyle name="40% - Акцент3 38" xfId="391"/>
    <cellStyle name="40% - Акцент3 39" xfId="392"/>
    <cellStyle name="40% - Акцент3 4" xfId="393"/>
    <cellStyle name="40% - Акцент3 40" xfId="394"/>
    <cellStyle name="40% - Акцент3 41" xfId="395"/>
    <cellStyle name="40% - Акцент3 42" xfId="396"/>
    <cellStyle name="40% - Акцент3 43" xfId="397"/>
    <cellStyle name="40% - Акцент3 44" xfId="398"/>
    <cellStyle name="40% - Акцент3 45" xfId="399"/>
    <cellStyle name="40% - Акцент3 46" xfId="400"/>
    <cellStyle name="40% - Акцент3 47" xfId="2088"/>
    <cellStyle name="40% - Акцент3 48" xfId="2101"/>
    <cellStyle name="40% - Акцент3 49" xfId="2114"/>
    <cellStyle name="40% - Акцент3 5" xfId="401"/>
    <cellStyle name="40% - Акцент3 6" xfId="402"/>
    <cellStyle name="40% - Акцент3 7" xfId="403"/>
    <cellStyle name="40% - Акцент3 8" xfId="404"/>
    <cellStyle name="40% - Акцент3 9" xfId="405"/>
    <cellStyle name="40% - Акцент4" xfId="2056" builtinId="43" customBuiltin="1"/>
    <cellStyle name="40% - Акцент4 10" xfId="406"/>
    <cellStyle name="40% - Акцент4 11" xfId="407"/>
    <cellStyle name="40% - Акцент4 12" xfId="408"/>
    <cellStyle name="40% - Акцент4 13" xfId="409"/>
    <cellStyle name="40% - Акцент4 14" xfId="410"/>
    <cellStyle name="40% - Акцент4 15" xfId="411"/>
    <cellStyle name="40% - Акцент4 16" xfId="412"/>
    <cellStyle name="40% - Акцент4 17" xfId="413"/>
    <cellStyle name="40% - Акцент4 18" xfId="414"/>
    <cellStyle name="40% - Акцент4 19" xfId="415"/>
    <cellStyle name="40% - Акцент4 2" xfId="416"/>
    <cellStyle name="40% - Акцент4 20" xfId="417"/>
    <cellStyle name="40% - Акцент4 21" xfId="418"/>
    <cellStyle name="40% - Акцент4 22" xfId="419"/>
    <cellStyle name="40% - Акцент4 23" xfId="420"/>
    <cellStyle name="40% - Акцент4 24" xfId="421"/>
    <cellStyle name="40% - Акцент4 25" xfId="422"/>
    <cellStyle name="40% - Акцент4 26" xfId="423"/>
    <cellStyle name="40% - Акцент4 27" xfId="424"/>
    <cellStyle name="40% - Акцент4 28" xfId="425"/>
    <cellStyle name="40% - Акцент4 29" xfId="426"/>
    <cellStyle name="40% - Акцент4 3" xfId="427"/>
    <cellStyle name="40% - Акцент4 30" xfId="428"/>
    <cellStyle name="40% - Акцент4 31" xfId="429"/>
    <cellStyle name="40% - Акцент4 32" xfId="430"/>
    <cellStyle name="40% - Акцент4 33" xfId="431"/>
    <cellStyle name="40% - Акцент4 34" xfId="432"/>
    <cellStyle name="40% - Акцент4 35" xfId="433"/>
    <cellStyle name="40% - Акцент4 36" xfId="434"/>
    <cellStyle name="40% - Акцент4 37" xfId="435"/>
    <cellStyle name="40% - Акцент4 38" xfId="436"/>
    <cellStyle name="40% - Акцент4 39" xfId="437"/>
    <cellStyle name="40% - Акцент4 4" xfId="438"/>
    <cellStyle name="40% - Акцент4 40" xfId="439"/>
    <cellStyle name="40% - Акцент4 41" xfId="440"/>
    <cellStyle name="40% - Акцент4 42" xfId="441"/>
    <cellStyle name="40% - Акцент4 43" xfId="442"/>
    <cellStyle name="40% - Акцент4 44" xfId="443"/>
    <cellStyle name="40% - Акцент4 45" xfId="444"/>
    <cellStyle name="40% - Акцент4 46" xfId="445"/>
    <cellStyle name="40% - Акцент4 47" xfId="2089"/>
    <cellStyle name="40% - Акцент4 48" xfId="2102"/>
    <cellStyle name="40% - Акцент4 49" xfId="2115"/>
    <cellStyle name="40% - Акцент4 5" xfId="446"/>
    <cellStyle name="40% - Акцент4 6" xfId="447"/>
    <cellStyle name="40% - Акцент4 7" xfId="448"/>
    <cellStyle name="40% - Акцент4 8" xfId="449"/>
    <cellStyle name="40% - Акцент4 9" xfId="450"/>
    <cellStyle name="40% - Акцент5" xfId="2059" builtinId="47" customBuiltin="1"/>
    <cellStyle name="40% - Акцент5 10" xfId="451"/>
    <cellStyle name="40% - Акцент5 11" xfId="452"/>
    <cellStyle name="40% - Акцент5 12" xfId="453"/>
    <cellStyle name="40% - Акцент5 13" xfId="454"/>
    <cellStyle name="40% - Акцент5 14" xfId="455"/>
    <cellStyle name="40% - Акцент5 15" xfId="456"/>
    <cellStyle name="40% - Акцент5 16" xfId="457"/>
    <cellStyle name="40% - Акцент5 17" xfId="458"/>
    <cellStyle name="40% - Акцент5 18" xfId="459"/>
    <cellStyle name="40% - Акцент5 19" xfId="460"/>
    <cellStyle name="40% - Акцент5 2" xfId="461"/>
    <cellStyle name="40% - Акцент5 20" xfId="462"/>
    <cellStyle name="40% - Акцент5 21" xfId="463"/>
    <cellStyle name="40% - Акцент5 22" xfId="464"/>
    <cellStyle name="40% - Акцент5 23" xfId="465"/>
    <cellStyle name="40% - Акцент5 24" xfId="466"/>
    <cellStyle name="40% - Акцент5 25" xfId="467"/>
    <cellStyle name="40% - Акцент5 26" xfId="468"/>
    <cellStyle name="40% - Акцент5 27" xfId="469"/>
    <cellStyle name="40% - Акцент5 28" xfId="470"/>
    <cellStyle name="40% - Акцент5 29" xfId="471"/>
    <cellStyle name="40% - Акцент5 3" xfId="472"/>
    <cellStyle name="40% - Акцент5 30" xfId="473"/>
    <cellStyle name="40% - Акцент5 31" xfId="474"/>
    <cellStyle name="40% - Акцент5 32" xfId="475"/>
    <cellStyle name="40% - Акцент5 33" xfId="476"/>
    <cellStyle name="40% - Акцент5 34" xfId="477"/>
    <cellStyle name="40% - Акцент5 35" xfId="478"/>
    <cellStyle name="40% - Акцент5 36" xfId="479"/>
    <cellStyle name="40% - Акцент5 37" xfId="480"/>
    <cellStyle name="40% - Акцент5 38" xfId="481"/>
    <cellStyle name="40% - Акцент5 39" xfId="482"/>
    <cellStyle name="40% - Акцент5 4" xfId="483"/>
    <cellStyle name="40% - Акцент5 40" xfId="484"/>
    <cellStyle name="40% - Акцент5 41" xfId="485"/>
    <cellStyle name="40% - Акцент5 42" xfId="486"/>
    <cellStyle name="40% - Акцент5 43" xfId="487"/>
    <cellStyle name="40% - Акцент5 44" xfId="488"/>
    <cellStyle name="40% - Акцент5 45" xfId="489"/>
    <cellStyle name="40% - Акцент5 46" xfId="490"/>
    <cellStyle name="40% - Акцент5 47" xfId="2090"/>
    <cellStyle name="40% - Акцент5 48" xfId="2103"/>
    <cellStyle name="40% - Акцент5 49" xfId="2116"/>
    <cellStyle name="40% - Акцент5 5" xfId="491"/>
    <cellStyle name="40% - Акцент5 6" xfId="492"/>
    <cellStyle name="40% - Акцент5 7" xfId="493"/>
    <cellStyle name="40% - Акцент5 8" xfId="494"/>
    <cellStyle name="40% - Акцент5 9" xfId="495"/>
    <cellStyle name="40% - Акцент6" xfId="2062" builtinId="51" customBuiltin="1"/>
    <cellStyle name="40% - Акцент6 10" xfId="496"/>
    <cellStyle name="40% - Акцент6 11" xfId="497"/>
    <cellStyle name="40% - Акцент6 12" xfId="498"/>
    <cellStyle name="40% - Акцент6 13" xfId="499"/>
    <cellStyle name="40% - Акцент6 14" xfId="500"/>
    <cellStyle name="40% - Акцент6 15" xfId="501"/>
    <cellStyle name="40% - Акцент6 16" xfId="502"/>
    <cellStyle name="40% - Акцент6 17" xfId="503"/>
    <cellStyle name="40% - Акцент6 18" xfId="504"/>
    <cellStyle name="40% - Акцент6 19" xfId="505"/>
    <cellStyle name="40% - Акцент6 2" xfId="506"/>
    <cellStyle name="40% - Акцент6 20" xfId="507"/>
    <cellStyle name="40% - Акцент6 21" xfId="508"/>
    <cellStyle name="40% - Акцент6 22" xfId="509"/>
    <cellStyle name="40% - Акцент6 23" xfId="510"/>
    <cellStyle name="40% - Акцент6 24" xfId="511"/>
    <cellStyle name="40% - Акцент6 25" xfId="512"/>
    <cellStyle name="40% - Акцент6 26" xfId="513"/>
    <cellStyle name="40% - Акцент6 27" xfId="514"/>
    <cellStyle name="40% - Акцент6 28" xfId="515"/>
    <cellStyle name="40% - Акцент6 29" xfId="516"/>
    <cellStyle name="40% - Акцент6 3" xfId="517"/>
    <cellStyle name="40% - Акцент6 30" xfId="518"/>
    <cellStyle name="40% - Акцент6 31" xfId="519"/>
    <cellStyle name="40% - Акцент6 32" xfId="520"/>
    <cellStyle name="40% - Акцент6 33" xfId="521"/>
    <cellStyle name="40% - Акцент6 34" xfId="522"/>
    <cellStyle name="40% - Акцент6 35" xfId="523"/>
    <cellStyle name="40% - Акцент6 36" xfId="524"/>
    <cellStyle name="40% - Акцент6 37" xfId="525"/>
    <cellStyle name="40% - Акцент6 38" xfId="526"/>
    <cellStyle name="40% - Акцент6 39" xfId="527"/>
    <cellStyle name="40% - Акцент6 4" xfId="528"/>
    <cellStyle name="40% - Акцент6 40" xfId="529"/>
    <cellStyle name="40% - Акцент6 41" xfId="530"/>
    <cellStyle name="40% - Акцент6 42" xfId="531"/>
    <cellStyle name="40% - Акцент6 43" xfId="532"/>
    <cellStyle name="40% - Акцент6 44" xfId="533"/>
    <cellStyle name="40% - Акцент6 45" xfId="534"/>
    <cellStyle name="40% - Акцент6 46" xfId="535"/>
    <cellStyle name="40% - Акцент6 47" xfId="2091"/>
    <cellStyle name="40% - Акцент6 48" xfId="2104"/>
    <cellStyle name="40% - Акцент6 49" xfId="2117"/>
    <cellStyle name="40% - Акцент6 5" xfId="536"/>
    <cellStyle name="40% - Акцент6 6" xfId="537"/>
    <cellStyle name="40% - Акцент6 7" xfId="538"/>
    <cellStyle name="40% - Акцент6 8" xfId="539"/>
    <cellStyle name="40% - Акцент6 9" xfId="540"/>
    <cellStyle name="60% - Акцент1" xfId="2048" builtinId="32" customBuiltin="1"/>
    <cellStyle name="60% - Акцент1 10" xfId="541"/>
    <cellStyle name="60% - Акцент1 11" xfId="542"/>
    <cellStyle name="60% - Акцент1 12" xfId="543"/>
    <cellStyle name="60% - Акцент1 13" xfId="544"/>
    <cellStyle name="60% - Акцент1 14" xfId="545"/>
    <cellStyle name="60% - Акцент1 15" xfId="546"/>
    <cellStyle name="60% - Акцент1 16" xfId="547"/>
    <cellStyle name="60% - Акцент1 17" xfId="548"/>
    <cellStyle name="60% - Акцент1 18" xfId="549"/>
    <cellStyle name="60% - Акцент1 19" xfId="550"/>
    <cellStyle name="60% - Акцент1 2" xfId="551"/>
    <cellStyle name="60% - Акцент1 20" xfId="552"/>
    <cellStyle name="60% - Акцент1 21" xfId="553"/>
    <cellStyle name="60% - Акцент1 22" xfId="554"/>
    <cellStyle name="60% - Акцент1 23" xfId="555"/>
    <cellStyle name="60% - Акцент1 24" xfId="556"/>
    <cellStyle name="60% - Акцент1 25" xfId="557"/>
    <cellStyle name="60% - Акцент1 26" xfId="558"/>
    <cellStyle name="60% - Акцент1 27" xfId="559"/>
    <cellStyle name="60% - Акцент1 28" xfId="560"/>
    <cellStyle name="60% - Акцент1 29" xfId="561"/>
    <cellStyle name="60% - Акцент1 3" xfId="562"/>
    <cellStyle name="60% - Акцент1 30" xfId="563"/>
    <cellStyle name="60% - Акцент1 31" xfId="564"/>
    <cellStyle name="60% - Акцент1 32" xfId="565"/>
    <cellStyle name="60% - Акцент1 33" xfId="566"/>
    <cellStyle name="60% - Акцент1 34" xfId="567"/>
    <cellStyle name="60% - Акцент1 35" xfId="568"/>
    <cellStyle name="60% - Акцент1 36" xfId="569"/>
    <cellStyle name="60% - Акцент1 37" xfId="570"/>
    <cellStyle name="60% - Акцент1 38" xfId="571"/>
    <cellStyle name="60% - Акцент1 39" xfId="572"/>
    <cellStyle name="60% - Акцент1 4" xfId="573"/>
    <cellStyle name="60% - Акцент1 40" xfId="574"/>
    <cellStyle name="60% - Акцент1 41" xfId="575"/>
    <cellStyle name="60% - Акцент1 42" xfId="576"/>
    <cellStyle name="60% - Акцент1 43" xfId="577"/>
    <cellStyle name="60% - Акцент1 44" xfId="578"/>
    <cellStyle name="60% - Акцент1 45" xfId="579"/>
    <cellStyle name="60% - Акцент1 46" xfId="580"/>
    <cellStyle name="60% - Акцент1 5" xfId="581"/>
    <cellStyle name="60% - Акцент1 6" xfId="582"/>
    <cellStyle name="60% - Акцент1 7" xfId="583"/>
    <cellStyle name="60% - Акцент1 8" xfId="584"/>
    <cellStyle name="60% - Акцент1 9" xfId="585"/>
    <cellStyle name="60% - Акцент2" xfId="2051" builtinId="36" customBuiltin="1"/>
    <cellStyle name="60% - Акцент2 10" xfId="586"/>
    <cellStyle name="60% - Акцент2 11" xfId="587"/>
    <cellStyle name="60% - Акцент2 12" xfId="588"/>
    <cellStyle name="60% - Акцент2 13" xfId="589"/>
    <cellStyle name="60% - Акцент2 14" xfId="590"/>
    <cellStyle name="60% - Акцент2 15" xfId="591"/>
    <cellStyle name="60% - Акцент2 16" xfId="592"/>
    <cellStyle name="60% - Акцент2 17" xfId="593"/>
    <cellStyle name="60% - Акцент2 18" xfId="594"/>
    <cellStyle name="60% - Акцент2 19" xfId="595"/>
    <cellStyle name="60% - Акцент2 2" xfId="596"/>
    <cellStyle name="60% - Акцент2 20" xfId="597"/>
    <cellStyle name="60% - Акцент2 21" xfId="598"/>
    <cellStyle name="60% - Акцент2 22" xfId="599"/>
    <cellStyle name="60% - Акцент2 23" xfId="600"/>
    <cellStyle name="60% - Акцент2 24" xfId="601"/>
    <cellStyle name="60% - Акцент2 25" xfId="602"/>
    <cellStyle name="60% - Акцент2 26" xfId="603"/>
    <cellStyle name="60% - Акцент2 27" xfId="604"/>
    <cellStyle name="60% - Акцент2 28" xfId="605"/>
    <cellStyle name="60% - Акцент2 29" xfId="606"/>
    <cellStyle name="60% - Акцент2 3" xfId="607"/>
    <cellStyle name="60% - Акцент2 30" xfId="608"/>
    <cellStyle name="60% - Акцент2 31" xfId="609"/>
    <cellStyle name="60% - Акцент2 32" xfId="610"/>
    <cellStyle name="60% - Акцент2 33" xfId="611"/>
    <cellStyle name="60% - Акцент2 34" xfId="612"/>
    <cellStyle name="60% - Акцент2 35" xfId="613"/>
    <cellStyle name="60% - Акцент2 36" xfId="614"/>
    <cellStyle name="60% - Акцент2 37" xfId="615"/>
    <cellStyle name="60% - Акцент2 38" xfId="616"/>
    <cellStyle name="60% - Акцент2 39" xfId="617"/>
    <cellStyle name="60% - Акцент2 4" xfId="618"/>
    <cellStyle name="60% - Акцент2 40" xfId="619"/>
    <cellStyle name="60% - Акцент2 41" xfId="620"/>
    <cellStyle name="60% - Акцент2 42" xfId="621"/>
    <cellStyle name="60% - Акцент2 43" xfId="622"/>
    <cellStyle name="60% - Акцент2 44" xfId="623"/>
    <cellStyle name="60% - Акцент2 45" xfId="624"/>
    <cellStyle name="60% - Акцент2 46" xfId="625"/>
    <cellStyle name="60% - Акцент2 5" xfId="626"/>
    <cellStyle name="60% - Акцент2 6" xfId="627"/>
    <cellStyle name="60% - Акцент2 7" xfId="628"/>
    <cellStyle name="60% - Акцент2 8" xfId="629"/>
    <cellStyle name="60% - Акцент2 9" xfId="630"/>
    <cellStyle name="60% - Акцент3" xfId="2054" builtinId="40" customBuiltin="1"/>
    <cellStyle name="60% - Акцент3 10" xfId="631"/>
    <cellStyle name="60% - Акцент3 11" xfId="632"/>
    <cellStyle name="60% - Акцент3 12" xfId="633"/>
    <cellStyle name="60% - Акцент3 13" xfId="634"/>
    <cellStyle name="60% - Акцент3 14" xfId="635"/>
    <cellStyle name="60% - Акцент3 15" xfId="636"/>
    <cellStyle name="60% - Акцент3 16" xfId="637"/>
    <cellStyle name="60% - Акцент3 17" xfId="638"/>
    <cellStyle name="60% - Акцент3 18" xfId="639"/>
    <cellStyle name="60% - Акцент3 19" xfId="640"/>
    <cellStyle name="60% - Акцент3 2" xfId="641"/>
    <cellStyle name="60% - Акцент3 20" xfId="642"/>
    <cellStyle name="60% - Акцент3 21" xfId="643"/>
    <cellStyle name="60% - Акцент3 22" xfId="644"/>
    <cellStyle name="60% - Акцент3 23" xfId="645"/>
    <cellStyle name="60% - Акцент3 24" xfId="646"/>
    <cellStyle name="60% - Акцент3 25" xfId="647"/>
    <cellStyle name="60% - Акцент3 26" xfId="648"/>
    <cellStyle name="60% - Акцент3 27" xfId="649"/>
    <cellStyle name="60% - Акцент3 28" xfId="650"/>
    <cellStyle name="60% - Акцент3 29" xfId="651"/>
    <cellStyle name="60% - Акцент3 3" xfId="652"/>
    <cellStyle name="60% - Акцент3 30" xfId="653"/>
    <cellStyle name="60% - Акцент3 31" xfId="654"/>
    <cellStyle name="60% - Акцент3 32" xfId="655"/>
    <cellStyle name="60% - Акцент3 33" xfId="656"/>
    <cellStyle name="60% - Акцент3 34" xfId="657"/>
    <cellStyle name="60% - Акцент3 35" xfId="658"/>
    <cellStyle name="60% - Акцент3 36" xfId="659"/>
    <cellStyle name="60% - Акцент3 37" xfId="660"/>
    <cellStyle name="60% - Акцент3 38" xfId="661"/>
    <cellStyle name="60% - Акцент3 39" xfId="662"/>
    <cellStyle name="60% - Акцент3 4" xfId="663"/>
    <cellStyle name="60% - Акцент3 40" xfId="664"/>
    <cellStyle name="60% - Акцент3 41" xfId="665"/>
    <cellStyle name="60% - Акцент3 42" xfId="666"/>
    <cellStyle name="60% - Акцент3 43" xfId="667"/>
    <cellStyle name="60% - Акцент3 44" xfId="668"/>
    <cellStyle name="60% - Акцент3 45" xfId="669"/>
    <cellStyle name="60% - Акцент3 46" xfId="670"/>
    <cellStyle name="60% - Акцент3 5" xfId="671"/>
    <cellStyle name="60% - Акцент3 6" xfId="672"/>
    <cellStyle name="60% - Акцент3 7" xfId="673"/>
    <cellStyle name="60% - Акцент3 8" xfId="674"/>
    <cellStyle name="60% - Акцент3 9" xfId="675"/>
    <cellStyle name="60% - Акцент4" xfId="2057" builtinId="44" customBuiltin="1"/>
    <cellStyle name="60% - Акцент4 10" xfId="676"/>
    <cellStyle name="60% - Акцент4 11" xfId="677"/>
    <cellStyle name="60% - Акцент4 12" xfId="678"/>
    <cellStyle name="60% - Акцент4 13" xfId="679"/>
    <cellStyle name="60% - Акцент4 14" xfId="680"/>
    <cellStyle name="60% - Акцент4 15" xfId="681"/>
    <cellStyle name="60% - Акцент4 16" xfId="682"/>
    <cellStyle name="60% - Акцент4 17" xfId="683"/>
    <cellStyle name="60% - Акцент4 18" xfId="684"/>
    <cellStyle name="60% - Акцент4 19" xfId="685"/>
    <cellStyle name="60% - Акцент4 2" xfId="686"/>
    <cellStyle name="60% - Акцент4 20" xfId="687"/>
    <cellStyle name="60% - Акцент4 21" xfId="688"/>
    <cellStyle name="60% - Акцент4 22" xfId="689"/>
    <cellStyle name="60% - Акцент4 23" xfId="690"/>
    <cellStyle name="60% - Акцент4 24" xfId="691"/>
    <cellStyle name="60% - Акцент4 25" xfId="692"/>
    <cellStyle name="60% - Акцент4 26" xfId="693"/>
    <cellStyle name="60% - Акцент4 27" xfId="694"/>
    <cellStyle name="60% - Акцент4 28" xfId="695"/>
    <cellStyle name="60% - Акцент4 29" xfId="696"/>
    <cellStyle name="60% - Акцент4 3" xfId="697"/>
    <cellStyle name="60% - Акцент4 30" xfId="698"/>
    <cellStyle name="60% - Акцент4 31" xfId="699"/>
    <cellStyle name="60% - Акцент4 32" xfId="700"/>
    <cellStyle name="60% - Акцент4 33" xfId="701"/>
    <cellStyle name="60% - Акцент4 34" xfId="702"/>
    <cellStyle name="60% - Акцент4 35" xfId="703"/>
    <cellStyle name="60% - Акцент4 36" xfId="704"/>
    <cellStyle name="60% - Акцент4 37" xfId="705"/>
    <cellStyle name="60% - Акцент4 38" xfId="706"/>
    <cellStyle name="60% - Акцент4 39" xfId="707"/>
    <cellStyle name="60% - Акцент4 4" xfId="708"/>
    <cellStyle name="60% - Акцент4 40" xfId="709"/>
    <cellStyle name="60% - Акцент4 41" xfId="710"/>
    <cellStyle name="60% - Акцент4 42" xfId="711"/>
    <cellStyle name="60% - Акцент4 43" xfId="712"/>
    <cellStyle name="60% - Акцент4 44" xfId="713"/>
    <cellStyle name="60% - Акцент4 45" xfId="714"/>
    <cellStyle name="60% - Акцент4 46" xfId="715"/>
    <cellStyle name="60% - Акцент4 5" xfId="716"/>
    <cellStyle name="60% - Акцент4 6" xfId="717"/>
    <cellStyle name="60% - Акцент4 7" xfId="718"/>
    <cellStyle name="60% - Акцент4 8" xfId="719"/>
    <cellStyle name="60% - Акцент4 9" xfId="720"/>
    <cellStyle name="60% - Акцент5" xfId="2060" builtinId="48" customBuiltin="1"/>
    <cellStyle name="60% - Акцент5 10" xfId="721"/>
    <cellStyle name="60% - Акцент5 11" xfId="722"/>
    <cellStyle name="60% - Акцент5 12" xfId="723"/>
    <cellStyle name="60% - Акцент5 13" xfId="724"/>
    <cellStyle name="60% - Акцент5 14" xfId="725"/>
    <cellStyle name="60% - Акцент5 15" xfId="726"/>
    <cellStyle name="60% - Акцент5 16" xfId="727"/>
    <cellStyle name="60% - Акцент5 17" xfId="728"/>
    <cellStyle name="60% - Акцент5 18" xfId="729"/>
    <cellStyle name="60% - Акцент5 19" xfId="730"/>
    <cellStyle name="60% - Акцент5 2" xfId="731"/>
    <cellStyle name="60% - Акцент5 20" xfId="732"/>
    <cellStyle name="60% - Акцент5 21" xfId="733"/>
    <cellStyle name="60% - Акцент5 22" xfId="734"/>
    <cellStyle name="60% - Акцент5 23" xfId="735"/>
    <cellStyle name="60% - Акцент5 24" xfId="736"/>
    <cellStyle name="60% - Акцент5 25" xfId="737"/>
    <cellStyle name="60% - Акцент5 26" xfId="738"/>
    <cellStyle name="60% - Акцент5 27" xfId="739"/>
    <cellStyle name="60% - Акцент5 28" xfId="740"/>
    <cellStyle name="60% - Акцент5 29" xfId="741"/>
    <cellStyle name="60% - Акцент5 3" xfId="742"/>
    <cellStyle name="60% - Акцент5 30" xfId="743"/>
    <cellStyle name="60% - Акцент5 31" xfId="744"/>
    <cellStyle name="60% - Акцент5 32" xfId="745"/>
    <cellStyle name="60% - Акцент5 33" xfId="746"/>
    <cellStyle name="60% - Акцент5 34" xfId="747"/>
    <cellStyle name="60% - Акцент5 35" xfId="748"/>
    <cellStyle name="60% - Акцент5 36" xfId="749"/>
    <cellStyle name="60% - Акцент5 37" xfId="750"/>
    <cellStyle name="60% - Акцент5 38" xfId="751"/>
    <cellStyle name="60% - Акцент5 39" xfId="752"/>
    <cellStyle name="60% - Акцент5 4" xfId="753"/>
    <cellStyle name="60% - Акцент5 40" xfId="754"/>
    <cellStyle name="60% - Акцент5 41" xfId="755"/>
    <cellStyle name="60% - Акцент5 42" xfId="756"/>
    <cellStyle name="60% - Акцент5 43" xfId="757"/>
    <cellStyle name="60% - Акцент5 44" xfId="758"/>
    <cellStyle name="60% - Акцент5 45" xfId="759"/>
    <cellStyle name="60% - Акцент5 46" xfId="760"/>
    <cellStyle name="60% - Акцент5 5" xfId="761"/>
    <cellStyle name="60% - Акцент5 6" xfId="762"/>
    <cellStyle name="60% - Акцент5 7" xfId="763"/>
    <cellStyle name="60% - Акцент5 8" xfId="764"/>
    <cellStyle name="60% - Акцент5 9" xfId="765"/>
    <cellStyle name="60% - Акцент6" xfId="2063" builtinId="52" customBuiltin="1"/>
    <cellStyle name="60% - Акцент6 10" xfId="766"/>
    <cellStyle name="60% - Акцент6 11" xfId="767"/>
    <cellStyle name="60% - Акцент6 12" xfId="768"/>
    <cellStyle name="60% - Акцент6 13" xfId="769"/>
    <cellStyle name="60% - Акцент6 14" xfId="770"/>
    <cellStyle name="60% - Акцент6 15" xfId="771"/>
    <cellStyle name="60% - Акцент6 16" xfId="772"/>
    <cellStyle name="60% - Акцент6 17" xfId="773"/>
    <cellStyle name="60% - Акцент6 18" xfId="774"/>
    <cellStyle name="60% - Акцент6 19" xfId="775"/>
    <cellStyle name="60% - Акцент6 2" xfId="776"/>
    <cellStyle name="60% - Акцент6 20" xfId="777"/>
    <cellStyle name="60% - Акцент6 21" xfId="778"/>
    <cellStyle name="60% - Акцент6 22" xfId="779"/>
    <cellStyle name="60% - Акцент6 23" xfId="780"/>
    <cellStyle name="60% - Акцент6 24" xfId="781"/>
    <cellStyle name="60% - Акцент6 25" xfId="782"/>
    <cellStyle name="60% - Акцент6 26" xfId="783"/>
    <cellStyle name="60% - Акцент6 27" xfId="784"/>
    <cellStyle name="60% - Акцент6 28" xfId="785"/>
    <cellStyle name="60% - Акцент6 29" xfId="786"/>
    <cellStyle name="60% - Акцент6 3" xfId="787"/>
    <cellStyle name="60% - Акцент6 30" xfId="788"/>
    <cellStyle name="60% - Акцент6 31" xfId="789"/>
    <cellStyle name="60% - Акцент6 32" xfId="790"/>
    <cellStyle name="60% - Акцент6 33" xfId="791"/>
    <cellStyle name="60% - Акцент6 34" xfId="792"/>
    <cellStyle name="60% - Акцент6 35" xfId="793"/>
    <cellStyle name="60% - Акцент6 36" xfId="794"/>
    <cellStyle name="60% - Акцент6 37" xfId="795"/>
    <cellStyle name="60% - Акцент6 38" xfId="796"/>
    <cellStyle name="60% - Акцент6 39" xfId="797"/>
    <cellStyle name="60% - Акцент6 4" xfId="798"/>
    <cellStyle name="60% - Акцент6 40" xfId="799"/>
    <cellStyle name="60% - Акцент6 41" xfId="800"/>
    <cellStyle name="60% - Акцент6 42" xfId="801"/>
    <cellStyle name="60% - Акцент6 43" xfId="802"/>
    <cellStyle name="60% - Акцент6 44" xfId="803"/>
    <cellStyle name="60% - Акцент6 45" xfId="804"/>
    <cellStyle name="60% - Акцент6 46" xfId="805"/>
    <cellStyle name="60% - Акцент6 5" xfId="806"/>
    <cellStyle name="60% - Акцент6 6" xfId="807"/>
    <cellStyle name="60% - Акцент6 7" xfId="808"/>
    <cellStyle name="60% - Акцент6 8" xfId="809"/>
    <cellStyle name="60% - Акцент6 9" xfId="810"/>
    <cellStyle name="Акцент1" xfId="811" builtinId="29" customBuiltin="1"/>
    <cellStyle name="Акцент1 10" xfId="812"/>
    <cellStyle name="Акцент1 11" xfId="813"/>
    <cellStyle name="Акцент1 12" xfId="814"/>
    <cellStyle name="Акцент1 13" xfId="815"/>
    <cellStyle name="Акцент1 14" xfId="816"/>
    <cellStyle name="Акцент1 15" xfId="817"/>
    <cellStyle name="Акцент1 16" xfId="818"/>
    <cellStyle name="Акцент1 17" xfId="819"/>
    <cellStyle name="Акцент1 18" xfId="820"/>
    <cellStyle name="Акцент1 19" xfId="821"/>
    <cellStyle name="Акцент1 2" xfId="822"/>
    <cellStyle name="Акцент1 20" xfId="823"/>
    <cellStyle name="Акцент1 21" xfId="824"/>
    <cellStyle name="Акцент1 22" xfId="825"/>
    <cellStyle name="Акцент1 23" xfId="826"/>
    <cellStyle name="Акцент1 24" xfId="827"/>
    <cellStyle name="Акцент1 25" xfId="828"/>
    <cellStyle name="Акцент1 26" xfId="829"/>
    <cellStyle name="Акцент1 27" xfId="830"/>
    <cellStyle name="Акцент1 28" xfId="831"/>
    <cellStyle name="Акцент1 29" xfId="832"/>
    <cellStyle name="Акцент1 3" xfId="833"/>
    <cellStyle name="Акцент1 30" xfId="834"/>
    <cellStyle name="Акцент1 31" xfId="835"/>
    <cellStyle name="Акцент1 32" xfId="836"/>
    <cellStyle name="Акцент1 33" xfId="837"/>
    <cellStyle name="Акцент1 34" xfId="838"/>
    <cellStyle name="Акцент1 35" xfId="839"/>
    <cellStyle name="Акцент1 36" xfId="840"/>
    <cellStyle name="Акцент1 37" xfId="841"/>
    <cellStyle name="Акцент1 38" xfId="842"/>
    <cellStyle name="Акцент1 39" xfId="843"/>
    <cellStyle name="Акцент1 4" xfId="844"/>
    <cellStyle name="Акцент1 40" xfId="845"/>
    <cellStyle name="Акцент1 41" xfId="846"/>
    <cellStyle name="Акцент1 42" xfId="847"/>
    <cellStyle name="Акцент1 43" xfId="848"/>
    <cellStyle name="Акцент1 44" xfId="849"/>
    <cellStyle name="Акцент1 45" xfId="850"/>
    <cellStyle name="Акцент1 46" xfId="851"/>
    <cellStyle name="Акцент1 47" xfId="2065"/>
    <cellStyle name="Акцент1 5" xfId="852"/>
    <cellStyle name="Акцент1 6" xfId="853"/>
    <cellStyle name="Акцент1 7" xfId="854"/>
    <cellStyle name="Акцент1 8" xfId="855"/>
    <cellStyle name="Акцент1 9" xfId="856"/>
    <cellStyle name="Акцент2" xfId="857" builtinId="33" customBuiltin="1"/>
    <cellStyle name="Акцент2 10" xfId="858"/>
    <cellStyle name="Акцент2 11" xfId="859"/>
    <cellStyle name="Акцент2 12" xfId="860"/>
    <cellStyle name="Акцент2 13" xfId="861"/>
    <cellStyle name="Акцент2 14" xfId="862"/>
    <cellStyle name="Акцент2 15" xfId="863"/>
    <cellStyle name="Акцент2 16" xfId="864"/>
    <cellStyle name="Акцент2 17" xfId="865"/>
    <cellStyle name="Акцент2 18" xfId="866"/>
    <cellStyle name="Акцент2 19" xfId="867"/>
    <cellStyle name="Акцент2 2" xfId="868"/>
    <cellStyle name="Акцент2 20" xfId="869"/>
    <cellStyle name="Акцент2 21" xfId="870"/>
    <cellStyle name="Акцент2 22" xfId="871"/>
    <cellStyle name="Акцент2 23" xfId="872"/>
    <cellStyle name="Акцент2 24" xfId="873"/>
    <cellStyle name="Акцент2 25" xfId="874"/>
    <cellStyle name="Акцент2 26" xfId="875"/>
    <cellStyle name="Акцент2 27" xfId="876"/>
    <cellStyle name="Акцент2 28" xfId="877"/>
    <cellStyle name="Акцент2 29" xfId="878"/>
    <cellStyle name="Акцент2 3" xfId="879"/>
    <cellStyle name="Акцент2 30" xfId="880"/>
    <cellStyle name="Акцент2 31" xfId="881"/>
    <cellStyle name="Акцент2 32" xfId="882"/>
    <cellStyle name="Акцент2 33" xfId="883"/>
    <cellStyle name="Акцент2 34" xfId="884"/>
    <cellStyle name="Акцент2 35" xfId="885"/>
    <cellStyle name="Акцент2 36" xfId="886"/>
    <cellStyle name="Акцент2 37" xfId="887"/>
    <cellStyle name="Акцент2 38" xfId="888"/>
    <cellStyle name="Акцент2 39" xfId="889"/>
    <cellStyle name="Акцент2 4" xfId="890"/>
    <cellStyle name="Акцент2 40" xfId="891"/>
    <cellStyle name="Акцент2 41" xfId="892"/>
    <cellStyle name="Акцент2 42" xfId="893"/>
    <cellStyle name="Акцент2 43" xfId="894"/>
    <cellStyle name="Акцент2 44" xfId="895"/>
    <cellStyle name="Акцент2 45" xfId="896"/>
    <cellStyle name="Акцент2 46" xfId="897"/>
    <cellStyle name="Акцент2 5" xfId="898"/>
    <cellStyle name="Акцент2 6" xfId="899"/>
    <cellStyle name="Акцент2 7" xfId="900"/>
    <cellStyle name="Акцент2 8" xfId="901"/>
    <cellStyle name="Акцент2 9" xfId="902"/>
    <cellStyle name="Акцент3" xfId="903" builtinId="37" customBuiltin="1"/>
    <cellStyle name="Акцент3 10" xfId="904"/>
    <cellStyle name="Акцент3 11" xfId="905"/>
    <cellStyle name="Акцент3 12" xfId="906"/>
    <cellStyle name="Акцент3 13" xfId="907"/>
    <cellStyle name="Акцент3 14" xfId="908"/>
    <cellStyle name="Акцент3 15" xfId="909"/>
    <cellStyle name="Акцент3 16" xfId="910"/>
    <cellStyle name="Акцент3 17" xfId="911"/>
    <cellStyle name="Акцент3 18" xfId="912"/>
    <cellStyle name="Акцент3 19" xfId="913"/>
    <cellStyle name="Акцент3 2" xfId="914"/>
    <cellStyle name="Акцент3 20" xfId="915"/>
    <cellStyle name="Акцент3 21" xfId="916"/>
    <cellStyle name="Акцент3 22" xfId="917"/>
    <cellStyle name="Акцент3 23" xfId="918"/>
    <cellStyle name="Акцент3 24" xfId="919"/>
    <cellStyle name="Акцент3 25" xfId="920"/>
    <cellStyle name="Акцент3 26" xfId="921"/>
    <cellStyle name="Акцент3 27" xfId="922"/>
    <cellStyle name="Акцент3 28" xfId="923"/>
    <cellStyle name="Акцент3 29" xfId="924"/>
    <cellStyle name="Акцент3 3" xfId="925"/>
    <cellStyle name="Акцент3 30" xfId="926"/>
    <cellStyle name="Акцент3 31" xfId="927"/>
    <cellStyle name="Акцент3 32" xfId="928"/>
    <cellStyle name="Акцент3 33" xfId="929"/>
    <cellStyle name="Акцент3 34" xfId="930"/>
    <cellStyle name="Акцент3 35" xfId="931"/>
    <cellStyle name="Акцент3 36" xfId="932"/>
    <cellStyle name="Акцент3 37" xfId="933"/>
    <cellStyle name="Акцент3 38" xfId="934"/>
    <cellStyle name="Акцент3 39" xfId="935"/>
    <cellStyle name="Акцент3 4" xfId="936"/>
    <cellStyle name="Акцент3 40" xfId="937"/>
    <cellStyle name="Акцент3 41" xfId="938"/>
    <cellStyle name="Акцент3 42" xfId="939"/>
    <cellStyle name="Акцент3 43" xfId="940"/>
    <cellStyle name="Акцент3 44" xfId="941"/>
    <cellStyle name="Акцент3 45" xfId="942"/>
    <cellStyle name="Акцент3 46" xfId="943"/>
    <cellStyle name="Акцент3 5" xfId="944"/>
    <cellStyle name="Акцент3 6" xfId="945"/>
    <cellStyle name="Акцент3 7" xfId="946"/>
    <cellStyle name="Акцент3 8" xfId="947"/>
    <cellStyle name="Акцент3 9" xfId="948"/>
    <cellStyle name="Акцент4" xfId="949" builtinId="41" customBuiltin="1"/>
    <cellStyle name="Акцент4 10" xfId="950"/>
    <cellStyle name="Акцент4 11" xfId="951"/>
    <cellStyle name="Акцент4 12" xfId="952"/>
    <cellStyle name="Акцент4 13" xfId="953"/>
    <cellStyle name="Акцент4 14" xfId="954"/>
    <cellStyle name="Акцент4 15" xfId="955"/>
    <cellStyle name="Акцент4 16" xfId="956"/>
    <cellStyle name="Акцент4 17" xfId="957"/>
    <cellStyle name="Акцент4 18" xfId="958"/>
    <cellStyle name="Акцент4 19" xfId="959"/>
    <cellStyle name="Акцент4 2" xfId="960"/>
    <cellStyle name="Акцент4 20" xfId="961"/>
    <cellStyle name="Акцент4 21" xfId="962"/>
    <cellStyle name="Акцент4 22" xfId="963"/>
    <cellStyle name="Акцент4 23" xfId="964"/>
    <cellStyle name="Акцент4 24" xfId="965"/>
    <cellStyle name="Акцент4 25" xfId="966"/>
    <cellStyle name="Акцент4 26" xfId="967"/>
    <cellStyle name="Акцент4 27" xfId="968"/>
    <cellStyle name="Акцент4 28" xfId="969"/>
    <cellStyle name="Акцент4 29" xfId="970"/>
    <cellStyle name="Акцент4 3" xfId="971"/>
    <cellStyle name="Акцент4 30" xfId="972"/>
    <cellStyle name="Акцент4 31" xfId="973"/>
    <cellStyle name="Акцент4 32" xfId="974"/>
    <cellStyle name="Акцент4 33" xfId="975"/>
    <cellStyle name="Акцент4 34" xfId="976"/>
    <cellStyle name="Акцент4 35" xfId="977"/>
    <cellStyle name="Акцент4 36" xfId="978"/>
    <cellStyle name="Акцент4 37" xfId="979"/>
    <cellStyle name="Акцент4 38" xfId="980"/>
    <cellStyle name="Акцент4 39" xfId="981"/>
    <cellStyle name="Акцент4 4" xfId="982"/>
    <cellStyle name="Акцент4 40" xfId="983"/>
    <cellStyle name="Акцент4 41" xfId="984"/>
    <cellStyle name="Акцент4 42" xfId="985"/>
    <cellStyle name="Акцент4 43" xfId="986"/>
    <cellStyle name="Акцент4 44" xfId="987"/>
    <cellStyle name="Акцент4 45" xfId="988"/>
    <cellStyle name="Акцент4 46" xfId="989"/>
    <cellStyle name="Акцент4 47" xfId="2066"/>
    <cellStyle name="Акцент4 5" xfId="990"/>
    <cellStyle name="Акцент4 6" xfId="991"/>
    <cellStyle name="Акцент4 7" xfId="992"/>
    <cellStyle name="Акцент4 8" xfId="993"/>
    <cellStyle name="Акцент4 9" xfId="994"/>
    <cellStyle name="Акцент5" xfId="995" builtinId="45" customBuiltin="1"/>
    <cellStyle name="Акцент5 10" xfId="996"/>
    <cellStyle name="Акцент5 11" xfId="997"/>
    <cellStyle name="Акцент5 12" xfId="998"/>
    <cellStyle name="Акцент5 13" xfId="999"/>
    <cellStyle name="Акцент5 14" xfId="1000"/>
    <cellStyle name="Акцент5 15" xfId="1001"/>
    <cellStyle name="Акцент5 16" xfId="1002"/>
    <cellStyle name="Акцент5 17" xfId="1003"/>
    <cellStyle name="Акцент5 18" xfId="1004"/>
    <cellStyle name="Акцент5 19" xfId="1005"/>
    <cellStyle name="Акцент5 2" xfId="1006"/>
    <cellStyle name="Акцент5 20" xfId="1007"/>
    <cellStyle name="Акцент5 21" xfId="1008"/>
    <cellStyle name="Акцент5 22" xfId="1009"/>
    <cellStyle name="Акцент5 23" xfId="1010"/>
    <cellStyle name="Акцент5 24" xfId="1011"/>
    <cellStyle name="Акцент5 25" xfId="1012"/>
    <cellStyle name="Акцент5 26" xfId="1013"/>
    <cellStyle name="Акцент5 27" xfId="1014"/>
    <cellStyle name="Акцент5 28" xfId="1015"/>
    <cellStyle name="Акцент5 29" xfId="1016"/>
    <cellStyle name="Акцент5 3" xfId="1017"/>
    <cellStyle name="Акцент5 30" xfId="1018"/>
    <cellStyle name="Акцент5 31" xfId="1019"/>
    <cellStyle name="Акцент5 32" xfId="1020"/>
    <cellStyle name="Акцент5 33" xfId="1021"/>
    <cellStyle name="Акцент5 34" xfId="1022"/>
    <cellStyle name="Акцент5 35" xfId="1023"/>
    <cellStyle name="Акцент5 36" xfId="1024"/>
    <cellStyle name="Акцент5 37" xfId="1025"/>
    <cellStyle name="Акцент5 38" xfId="1026"/>
    <cellStyle name="Акцент5 39" xfId="1027"/>
    <cellStyle name="Акцент5 4" xfId="1028"/>
    <cellStyle name="Акцент5 40" xfId="1029"/>
    <cellStyle name="Акцент5 41" xfId="1030"/>
    <cellStyle name="Акцент5 42" xfId="1031"/>
    <cellStyle name="Акцент5 43" xfId="1032"/>
    <cellStyle name="Акцент5 44" xfId="1033"/>
    <cellStyle name="Акцент5 45" xfId="1034"/>
    <cellStyle name="Акцент5 46" xfId="1035"/>
    <cellStyle name="Акцент5 5" xfId="1036"/>
    <cellStyle name="Акцент5 6" xfId="1037"/>
    <cellStyle name="Акцент5 7" xfId="1038"/>
    <cellStyle name="Акцент5 8" xfId="1039"/>
    <cellStyle name="Акцент5 9" xfId="1040"/>
    <cellStyle name="Акцент6" xfId="1041" builtinId="49" customBuiltin="1"/>
    <cellStyle name="Акцент6 10" xfId="1042"/>
    <cellStyle name="Акцент6 11" xfId="1043"/>
    <cellStyle name="Акцент6 12" xfId="1044"/>
    <cellStyle name="Акцент6 13" xfId="1045"/>
    <cellStyle name="Акцент6 14" xfId="1046"/>
    <cellStyle name="Акцент6 15" xfId="1047"/>
    <cellStyle name="Акцент6 16" xfId="1048"/>
    <cellStyle name="Акцент6 17" xfId="1049"/>
    <cellStyle name="Акцент6 18" xfId="1050"/>
    <cellStyle name="Акцент6 19" xfId="1051"/>
    <cellStyle name="Акцент6 2" xfId="1052"/>
    <cellStyle name="Акцент6 20" xfId="1053"/>
    <cellStyle name="Акцент6 21" xfId="1054"/>
    <cellStyle name="Акцент6 22" xfId="1055"/>
    <cellStyle name="Акцент6 23" xfId="1056"/>
    <cellStyle name="Акцент6 24" xfId="1057"/>
    <cellStyle name="Акцент6 25" xfId="1058"/>
    <cellStyle name="Акцент6 26" xfId="1059"/>
    <cellStyle name="Акцент6 27" xfId="1060"/>
    <cellStyle name="Акцент6 28" xfId="1061"/>
    <cellStyle name="Акцент6 29" xfId="1062"/>
    <cellStyle name="Акцент6 3" xfId="1063"/>
    <cellStyle name="Акцент6 30" xfId="1064"/>
    <cellStyle name="Акцент6 31" xfId="1065"/>
    <cellStyle name="Акцент6 32" xfId="1066"/>
    <cellStyle name="Акцент6 33" xfId="1067"/>
    <cellStyle name="Акцент6 34" xfId="1068"/>
    <cellStyle name="Акцент6 35" xfId="1069"/>
    <cellStyle name="Акцент6 36" xfId="1070"/>
    <cellStyle name="Акцент6 37" xfId="1071"/>
    <cellStyle name="Акцент6 38" xfId="1072"/>
    <cellStyle name="Акцент6 39" xfId="1073"/>
    <cellStyle name="Акцент6 4" xfId="1074"/>
    <cellStyle name="Акцент6 40" xfId="1075"/>
    <cellStyle name="Акцент6 41" xfId="1076"/>
    <cellStyle name="Акцент6 42" xfId="1077"/>
    <cellStyle name="Акцент6 43" xfId="1078"/>
    <cellStyle name="Акцент6 44" xfId="1079"/>
    <cellStyle name="Акцент6 45" xfId="1080"/>
    <cellStyle name="Акцент6 46" xfId="1081"/>
    <cellStyle name="Акцент6 5" xfId="1082"/>
    <cellStyle name="Акцент6 6" xfId="1083"/>
    <cellStyle name="Акцент6 7" xfId="1084"/>
    <cellStyle name="Акцент6 8" xfId="1085"/>
    <cellStyle name="Акцент6 9" xfId="1086"/>
    <cellStyle name="Ввод " xfId="1087" builtinId="20" customBuiltin="1"/>
    <cellStyle name="Ввод  10" xfId="1088"/>
    <cellStyle name="Ввод  11" xfId="1089"/>
    <cellStyle name="Ввод  12" xfId="1090"/>
    <cellStyle name="Ввод  13" xfId="1091"/>
    <cellStyle name="Ввод  14" xfId="1092"/>
    <cellStyle name="Ввод  15" xfId="1093"/>
    <cellStyle name="Ввод  16" xfId="1094"/>
    <cellStyle name="Ввод  17" xfId="1095"/>
    <cellStyle name="Ввод  18" xfId="1096"/>
    <cellStyle name="Ввод  19" xfId="1097"/>
    <cellStyle name="Ввод  2" xfId="1098"/>
    <cellStyle name="Ввод  20" xfId="1099"/>
    <cellStyle name="Ввод  21" xfId="1100"/>
    <cellStyle name="Ввод  22" xfId="1101"/>
    <cellStyle name="Ввод  23" xfId="1102"/>
    <cellStyle name="Ввод  24" xfId="1103"/>
    <cellStyle name="Ввод  25" xfId="1104"/>
    <cellStyle name="Ввод  26" xfId="1105"/>
    <cellStyle name="Ввод  27" xfId="1106"/>
    <cellStyle name="Ввод  28" xfId="1107"/>
    <cellStyle name="Ввод  29" xfId="1108"/>
    <cellStyle name="Ввод  3" xfId="1109"/>
    <cellStyle name="Ввод  30" xfId="1110"/>
    <cellStyle name="Ввод  31" xfId="1111"/>
    <cellStyle name="Ввод  32" xfId="1112"/>
    <cellStyle name="Ввод  33" xfId="1113"/>
    <cellStyle name="Ввод  34" xfId="1114"/>
    <cellStyle name="Ввод  35" xfId="1115"/>
    <cellStyle name="Ввод  36" xfId="1116"/>
    <cellStyle name="Ввод  37" xfId="1117"/>
    <cellStyle name="Ввод  38" xfId="1118"/>
    <cellStyle name="Ввод  39" xfId="1119"/>
    <cellStyle name="Ввод  4" xfId="1120"/>
    <cellStyle name="Ввод  40" xfId="1121"/>
    <cellStyle name="Ввод  41" xfId="1122"/>
    <cellStyle name="Ввод  42" xfId="1123"/>
    <cellStyle name="Ввод  43" xfId="1124"/>
    <cellStyle name="Ввод  44" xfId="1125"/>
    <cellStyle name="Ввод  45" xfId="1126"/>
    <cellStyle name="Ввод  46" xfId="1127"/>
    <cellStyle name="Ввод  5" xfId="1128"/>
    <cellStyle name="Ввод  6" xfId="1129"/>
    <cellStyle name="Ввод  7" xfId="1130"/>
    <cellStyle name="Ввод  8" xfId="1131"/>
    <cellStyle name="Ввод  9" xfId="1132"/>
    <cellStyle name="Вывод" xfId="1133" builtinId="21" customBuiltin="1"/>
    <cellStyle name="Вывод 10" xfId="1134"/>
    <cellStyle name="Вывод 11" xfId="1135"/>
    <cellStyle name="Вывод 12" xfId="1136"/>
    <cellStyle name="Вывод 13" xfId="1137"/>
    <cellStyle name="Вывод 14" xfId="1138"/>
    <cellStyle name="Вывод 15" xfId="1139"/>
    <cellStyle name="Вывод 16" xfId="1140"/>
    <cellStyle name="Вывод 17" xfId="1141"/>
    <cellStyle name="Вывод 18" xfId="1142"/>
    <cellStyle name="Вывод 19" xfId="1143"/>
    <cellStyle name="Вывод 2" xfId="1144"/>
    <cellStyle name="Вывод 20" xfId="1145"/>
    <cellStyle name="Вывод 21" xfId="1146"/>
    <cellStyle name="Вывод 22" xfId="1147"/>
    <cellStyle name="Вывод 23" xfId="1148"/>
    <cellStyle name="Вывод 24" xfId="1149"/>
    <cellStyle name="Вывод 25" xfId="1150"/>
    <cellStyle name="Вывод 26" xfId="1151"/>
    <cellStyle name="Вывод 27" xfId="1152"/>
    <cellStyle name="Вывод 28" xfId="1153"/>
    <cellStyle name="Вывод 29" xfId="1154"/>
    <cellStyle name="Вывод 3" xfId="1155"/>
    <cellStyle name="Вывод 30" xfId="1156"/>
    <cellStyle name="Вывод 31" xfId="1157"/>
    <cellStyle name="Вывод 32" xfId="1158"/>
    <cellStyle name="Вывод 33" xfId="1159"/>
    <cellStyle name="Вывод 34" xfId="1160"/>
    <cellStyle name="Вывод 35" xfId="1161"/>
    <cellStyle name="Вывод 36" xfId="1162"/>
    <cellStyle name="Вывод 37" xfId="1163"/>
    <cellStyle name="Вывод 38" xfId="1164"/>
    <cellStyle name="Вывод 39" xfId="1165"/>
    <cellStyle name="Вывод 4" xfId="1166"/>
    <cellStyle name="Вывод 40" xfId="1167"/>
    <cellStyle name="Вывод 41" xfId="1168"/>
    <cellStyle name="Вывод 42" xfId="1169"/>
    <cellStyle name="Вывод 43" xfId="1170"/>
    <cellStyle name="Вывод 44" xfId="1171"/>
    <cellStyle name="Вывод 45" xfId="1172"/>
    <cellStyle name="Вывод 46" xfId="1173"/>
    <cellStyle name="Вывод 47" xfId="2067"/>
    <cellStyle name="Вывод 5" xfId="1174"/>
    <cellStyle name="Вывод 6" xfId="1175"/>
    <cellStyle name="Вывод 7" xfId="1176"/>
    <cellStyle name="Вывод 8" xfId="1177"/>
    <cellStyle name="Вывод 9" xfId="1178"/>
    <cellStyle name="Вычисление" xfId="1179" builtinId="22" customBuiltin="1"/>
    <cellStyle name="Вычисление 10" xfId="1180"/>
    <cellStyle name="Вычисление 11" xfId="1181"/>
    <cellStyle name="Вычисление 12" xfId="1182"/>
    <cellStyle name="Вычисление 13" xfId="1183"/>
    <cellStyle name="Вычисление 14" xfId="1184"/>
    <cellStyle name="Вычисление 15" xfId="1185"/>
    <cellStyle name="Вычисление 16" xfId="1186"/>
    <cellStyle name="Вычисление 17" xfId="1187"/>
    <cellStyle name="Вычисление 18" xfId="1188"/>
    <cellStyle name="Вычисление 19" xfId="1189"/>
    <cellStyle name="Вычисление 2" xfId="1190"/>
    <cellStyle name="Вычисление 20" xfId="1191"/>
    <cellStyle name="Вычисление 21" xfId="1192"/>
    <cellStyle name="Вычисление 22" xfId="1193"/>
    <cellStyle name="Вычисление 23" xfId="1194"/>
    <cellStyle name="Вычисление 24" xfId="1195"/>
    <cellStyle name="Вычисление 25" xfId="1196"/>
    <cellStyle name="Вычисление 26" xfId="1197"/>
    <cellStyle name="Вычисление 27" xfId="1198"/>
    <cellStyle name="Вычисление 28" xfId="1199"/>
    <cellStyle name="Вычисление 29" xfId="1200"/>
    <cellStyle name="Вычисление 3" xfId="1201"/>
    <cellStyle name="Вычисление 30" xfId="1202"/>
    <cellStyle name="Вычисление 31" xfId="1203"/>
    <cellStyle name="Вычисление 32" xfId="1204"/>
    <cellStyle name="Вычисление 33" xfId="1205"/>
    <cellStyle name="Вычисление 34" xfId="1206"/>
    <cellStyle name="Вычисление 35" xfId="1207"/>
    <cellStyle name="Вычисление 36" xfId="1208"/>
    <cellStyle name="Вычисление 37" xfId="1209"/>
    <cellStyle name="Вычисление 38" xfId="1210"/>
    <cellStyle name="Вычисление 39" xfId="1211"/>
    <cellStyle name="Вычисление 4" xfId="1212"/>
    <cellStyle name="Вычисление 40" xfId="1213"/>
    <cellStyle name="Вычисление 41" xfId="1214"/>
    <cellStyle name="Вычисление 42" xfId="1215"/>
    <cellStyle name="Вычисление 43" xfId="1216"/>
    <cellStyle name="Вычисление 44" xfId="1217"/>
    <cellStyle name="Вычисление 45" xfId="1218"/>
    <cellStyle name="Вычисление 46" xfId="1219"/>
    <cellStyle name="Вычисление 47" xfId="2068"/>
    <cellStyle name="Вычисление 5" xfId="1220"/>
    <cellStyle name="Вычисление 6" xfId="1221"/>
    <cellStyle name="Вычисление 7" xfId="1222"/>
    <cellStyle name="Вычисление 8" xfId="1223"/>
    <cellStyle name="Вычисление 9" xfId="1224"/>
    <cellStyle name="Гиперссылка" xfId="2069" builtinId="8" customBuiltin="1"/>
    <cellStyle name="Гиперссылка 10" xfId="1225"/>
    <cellStyle name="Гиперссылка 11" xfId="1226"/>
    <cellStyle name="Гиперссылка 12" xfId="1227"/>
    <cellStyle name="Гиперссылка 13" xfId="1228"/>
    <cellStyle name="Гиперссылка 14" xfId="1229"/>
    <cellStyle name="Гиперссылка 15" xfId="1230"/>
    <cellStyle name="Гиперссылка 16" xfId="1231"/>
    <cellStyle name="Гиперссылка 17" xfId="1232"/>
    <cellStyle name="Гиперссылка 18" xfId="1233"/>
    <cellStyle name="Гиперссылка 19" xfId="1234"/>
    <cellStyle name="Гиперссылка 2" xfId="1235"/>
    <cellStyle name="Гиперссылка 20" xfId="1236"/>
    <cellStyle name="Гиперссылка 21" xfId="1237"/>
    <cellStyle name="Гиперссылка 22" xfId="1238"/>
    <cellStyle name="Гиперссылка 23" xfId="1239"/>
    <cellStyle name="Гиперссылка 24" xfId="1240"/>
    <cellStyle name="Гиперссылка 25" xfId="1241"/>
    <cellStyle name="Гиперссылка 26" xfId="1242"/>
    <cellStyle name="Гиперссылка 27" xfId="1243"/>
    <cellStyle name="Гиперссылка 28" xfId="1244"/>
    <cellStyle name="Гиперссылка 29" xfId="1245"/>
    <cellStyle name="Гиперссылка 3" xfId="1246"/>
    <cellStyle name="Гиперссылка 30" xfId="1247"/>
    <cellStyle name="Гиперссылка 31" xfId="1248"/>
    <cellStyle name="Гиперссылка 32" xfId="1249"/>
    <cellStyle name="Гиперссылка 33" xfId="1250"/>
    <cellStyle name="Гиперссылка 34" xfId="1251"/>
    <cellStyle name="Гиперссылка 35" xfId="1252"/>
    <cellStyle name="Гиперссылка 36" xfId="1253"/>
    <cellStyle name="Гиперссылка 37" xfId="1254"/>
    <cellStyle name="Гиперссылка 38" xfId="1255"/>
    <cellStyle name="Гиперссылка 39" xfId="1256"/>
    <cellStyle name="Гиперссылка 4" xfId="1257"/>
    <cellStyle name="Гиперссылка 40" xfId="1258"/>
    <cellStyle name="Гиперссылка 41" xfId="1259"/>
    <cellStyle name="Гиперссылка 5" xfId="1260"/>
    <cellStyle name="Гиперссылка 6" xfId="1261"/>
    <cellStyle name="Гиперссылка 7" xfId="1262"/>
    <cellStyle name="Гиперссылка 8" xfId="1263"/>
    <cellStyle name="Гиперссылка 9" xfId="1264"/>
    <cellStyle name="Заголовок 1" xfId="1265" builtinId="16" customBuiltin="1"/>
    <cellStyle name="Заголовок 1 10" xfId="1266"/>
    <cellStyle name="Заголовок 1 11" xfId="1267"/>
    <cellStyle name="Заголовок 1 12" xfId="1268"/>
    <cellStyle name="Заголовок 1 13" xfId="1269"/>
    <cellStyle name="Заголовок 1 14" xfId="1270"/>
    <cellStyle name="Заголовок 1 15" xfId="1271"/>
    <cellStyle name="Заголовок 1 16" xfId="1272"/>
    <cellStyle name="Заголовок 1 17" xfId="1273"/>
    <cellStyle name="Заголовок 1 18" xfId="1274"/>
    <cellStyle name="Заголовок 1 19" xfId="1275"/>
    <cellStyle name="Заголовок 1 2" xfId="1276"/>
    <cellStyle name="Заголовок 1 20" xfId="1277"/>
    <cellStyle name="Заголовок 1 21" xfId="1278"/>
    <cellStyle name="Заголовок 1 22" xfId="1279"/>
    <cellStyle name="Заголовок 1 23" xfId="1280"/>
    <cellStyle name="Заголовок 1 24" xfId="1281"/>
    <cellStyle name="Заголовок 1 25" xfId="1282"/>
    <cellStyle name="Заголовок 1 26" xfId="1283"/>
    <cellStyle name="Заголовок 1 27" xfId="1284"/>
    <cellStyle name="Заголовок 1 28" xfId="1285"/>
    <cellStyle name="Заголовок 1 29" xfId="1286"/>
    <cellStyle name="Заголовок 1 3" xfId="1287"/>
    <cellStyle name="Заголовок 1 30" xfId="1288"/>
    <cellStyle name="Заголовок 1 31" xfId="1289"/>
    <cellStyle name="Заголовок 1 32" xfId="1290"/>
    <cellStyle name="Заголовок 1 33" xfId="1291"/>
    <cellStyle name="Заголовок 1 34" xfId="1292"/>
    <cellStyle name="Заголовок 1 35" xfId="1293"/>
    <cellStyle name="Заголовок 1 36" xfId="1294"/>
    <cellStyle name="Заголовок 1 37" xfId="1295"/>
    <cellStyle name="Заголовок 1 38" xfId="1296"/>
    <cellStyle name="Заголовок 1 39" xfId="1297"/>
    <cellStyle name="Заголовок 1 4" xfId="1298"/>
    <cellStyle name="Заголовок 1 40" xfId="1299"/>
    <cellStyle name="Заголовок 1 41" xfId="1300"/>
    <cellStyle name="Заголовок 1 42" xfId="1301"/>
    <cellStyle name="Заголовок 1 43" xfId="1302"/>
    <cellStyle name="Заголовок 1 44" xfId="1303"/>
    <cellStyle name="Заголовок 1 45" xfId="1304"/>
    <cellStyle name="Заголовок 1 46" xfId="1305"/>
    <cellStyle name="Заголовок 1 47" xfId="2070"/>
    <cellStyle name="Заголовок 1 5" xfId="1306"/>
    <cellStyle name="Заголовок 1 6" xfId="1307"/>
    <cellStyle name="Заголовок 1 7" xfId="1308"/>
    <cellStyle name="Заголовок 1 8" xfId="1309"/>
    <cellStyle name="Заголовок 1 9" xfId="1310"/>
    <cellStyle name="Заголовок 2" xfId="1311" builtinId="17" customBuiltin="1"/>
    <cellStyle name="Заголовок 2 10" xfId="1312"/>
    <cellStyle name="Заголовок 2 11" xfId="1313"/>
    <cellStyle name="Заголовок 2 12" xfId="1314"/>
    <cellStyle name="Заголовок 2 13" xfId="1315"/>
    <cellStyle name="Заголовок 2 14" xfId="1316"/>
    <cellStyle name="Заголовок 2 15" xfId="1317"/>
    <cellStyle name="Заголовок 2 16" xfId="1318"/>
    <cellStyle name="Заголовок 2 17" xfId="1319"/>
    <cellStyle name="Заголовок 2 18" xfId="1320"/>
    <cellStyle name="Заголовок 2 19" xfId="1321"/>
    <cellStyle name="Заголовок 2 2" xfId="1322"/>
    <cellStyle name="Заголовок 2 20" xfId="1323"/>
    <cellStyle name="Заголовок 2 21" xfId="1324"/>
    <cellStyle name="Заголовок 2 22" xfId="1325"/>
    <cellStyle name="Заголовок 2 23" xfId="1326"/>
    <cellStyle name="Заголовок 2 24" xfId="1327"/>
    <cellStyle name="Заголовок 2 25" xfId="1328"/>
    <cellStyle name="Заголовок 2 26" xfId="1329"/>
    <cellStyle name="Заголовок 2 27" xfId="1330"/>
    <cellStyle name="Заголовок 2 28" xfId="1331"/>
    <cellStyle name="Заголовок 2 29" xfId="1332"/>
    <cellStyle name="Заголовок 2 3" xfId="1333"/>
    <cellStyle name="Заголовок 2 30" xfId="1334"/>
    <cellStyle name="Заголовок 2 31" xfId="1335"/>
    <cellStyle name="Заголовок 2 32" xfId="1336"/>
    <cellStyle name="Заголовок 2 33" xfId="1337"/>
    <cellStyle name="Заголовок 2 34" xfId="1338"/>
    <cellStyle name="Заголовок 2 35" xfId="1339"/>
    <cellStyle name="Заголовок 2 36" xfId="1340"/>
    <cellStyle name="Заголовок 2 37" xfId="1341"/>
    <cellStyle name="Заголовок 2 38" xfId="1342"/>
    <cellStyle name="Заголовок 2 39" xfId="1343"/>
    <cellStyle name="Заголовок 2 4" xfId="1344"/>
    <cellStyle name="Заголовок 2 40" xfId="1345"/>
    <cellStyle name="Заголовок 2 41" xfId="1346"/>
    <cellStyle name="Заголовок 2 42" xfId="1347"/>
    <cellStyle name="Заголовок 2 43" xfId="1348"/>
    <cellStyle name="Заголовок 2 44" xfId="1349"/>
    <cellStyle name="Заголовок 2 45" xfId="1350"/>
    <cellStyle name="Заголовок 2 46" xfId="1351"/>
    <cellStyle name="Заголовок 2 47" xfId="2071"/>
    <cellStyle name="Заголовок 2 5" xfId="1352"/>
    <cellStyle name="Заголовок 2 6" xfId="1353"/>
    <cellStyle name="Заголовок 2 7" xfId="1354"/>
    <cellStyle name="Заголовок 2 8" xfId="1355"/>
    <cellStyle name="Заголовок 2 9" xfId="1356"/>
    <cellStyle name="Заголовок 3" xfId="1357" builtinId="18" customBuiltin="1"/>
    <cellStyle name="Заголовок 3 10" xfId="1358"/>
    <cellStyle name="Заголовок 3 11" xfId="1359"/>
    <cellStyle name="Заголовок 3 12" xfId="1360"/>
    <cellStyle name="Заголовок 3 13" xfId="1361"/>
    <cellStyle name="Заголовок 3 14" xfId="1362"/>
    <cellStyle name="Заголовок 3 15" xfId="1363"/>
    <cellStyle name="Заголовок 3 16" xfId="1364"/>
    <cellStyle name="Заголовок 3 17" xfId="1365"/>
    <cellStyle name="Заголовок 3 18" xfId="1366"/>
    <cellStyle name="Заголовок 3 19" xfId="1367"/>
    <cellStyle name="Заголовок 3 2" xfId="1368"/>
    <cellStyle name="Заголовок 3 20" xfId="1369"/>
    <cellStyle name="Заголовок 3 21" xfId="1370"/>
    <cellStyle name="Заголовок 3 22" xfId="1371"/>
    <cellStyle name="Заголовок 3 23" xfId="1372"/>
    <cellStyle name="Заголовок 3 24" xfId="1373"/>
    <cellStyle name="Заголовок 3 25" xfId="1374"/>
    <cellStyle name="Заголовок 3 26" xfId="1375"/>
    <cellStyle name="Заголовок 3 27" xfId="1376"/>
    <cellStyle name="Заголовок 3 28" xfId="1377"/>
    <cellStyle name="Заголовок 3 29" xfId="1378"/>
    <cellStyle name="Заголовок 3 3" xfId="1379"/>
    <cellStyle name="Заголовок 3 30" xfId="1380"/>
    <cellStyle name="Заголовок 3 31" xfId="1381"/>
    <cellStyle name="Заголовок 3 32" xfId="1382"/>
    <cellStyle name="Заголовок 3 33" xfId="1383"/>
    <cellStyle name="Заголовок 3 34" xfId="1384"/>
    <cellStyle name="Заголовок 3 35" xfId="1385"/>
    <cellStyle name="Заголовок 3 36" xfId="1386"/>
    <cellStyle name="Заголовок 3 37" xfId="1387"/>
    <cellStyle name="Заголовок 3 38" xfId="1388"/>
    <cellStyle name="Заголовок 3 39" xfId="1389"/>
    <cellStyle name="Заголовок 3 4" xfId="1390"/>
    <cellStyle name="Заголовок 3 40" xfId="1391"/>
    <cellStyle name="Заголовок 3 41" xfId="1392"/>
    <cellStyle name="Заголовок 3 42" xfId="1393"/>
    <cellStyle name="Заголовок 3 43" xfId="1394"/>
    <cellStyle name="Заголовок 3 44" xfId="1395"/>
    <cellStyle name="Заголовок 3 45" xfId="1396"/>
    <cellStyle name="Заголовок 3 46" xfId="1397"/>
    <cellStyle name="Заголовок 3 47" xfId="2072"/>
    <cellStyle name="Заголовок 3 5" xfId="1398"/>
    <cellStyle name="Заголовок 3 6" xfId="1399"/>
    <cellStyle name="Заголовок 3 7" xfId="1400"/>
    <cellStyle name="Заголовок 3 8" xfId="1401"/>
    <cellStyle name="Заголовок 3 9" xfId="1402"/>
    <cellStyle name="Заголовок 4" xfId="1403" builtinId="19" customBuiltin="1"/>
    <cellStyle name="Заголовок 4 10" xfId="1404"/>
    <cellStyle name="Заголовок 4 11" xfId="1405"/>
    <cellStyle name="Заголовок 4 12" xfId="1406"/>
    <cellStyle name="Заголовок 4 13" xfId="1407"/>
    <cellStyle name="Заголовок 4 14" xfId="1408"/>
    <cellStyle name="Заголовок 4 15" xfId="1409"/>
    <cellStyle name="Заголовок 4 16" xfId="1410"/>
    <cellStyle name="Заголовок 4 17" xfId="1411"/>
    <cellStyle name="Заголовок 4 18" xfId="1412"/>
    <cellStyle name="Заголовок 4 19" xfId="1413"/>
    <cellStyle name="Заголовок 4 2" xfId="1414"/>
    <cellStyle name="Заголовок 4 20" xfId="1415"/>
    <cellStyle name="Заголовок 4 21" xfId="1416"/>
    <cellStyle name="Заголовок 4 22" xfId="1417"/>
    <cellStyle name="Заголовок 4 23" xfId="1418"/>
    <cellStyle name="Заголовок 4 24" xfId="1419"/>
    <cellStyle name="Заголовок 4 25" xfId="1420"/>
    <cellStyle name="Заголовок 4 26" xfId="1421"/>
    <cellStyle name="Заголовок 4 27" xfId="1422"/>
    <cellStyle name="Заголовок 4 28" xfId="1423"/>
    <cellStyle name="Заголовок 4 29" xfId="1424"/>
    <cellStyle name="Заголовок 4 3" xfId="1425"/>
    <cellStyle name="Заголовок 4 30" xfId="1426"/>
    <cellStyle name="Заголовок 4 31" xfId="1427"/>
    <cellStyle name="Заголовок 4 32" xfId="1428"/>
    <cellStyle name="Заголовок 4 33" xfId="1429"/>
    <cellStyle name="Заголовок 4 34" xfId="1430"/>
    <cellStyle name="Заголовок 4 35" xfId="1431"/>
    <cellStyle name="Заголовок 4 36" xfId="1432"/>
    <cellStyle name="Заголовок 4 37" xfId="1433"/>
    <cellStyle name="Заголовок 4 38" xfId="1434"/>
    <cellStyle name="Заголовок 4 39" xfId="1435"/>
    <cellStyle name="Заголовок 4 4" xfId="1436"/>
    <cellStyle name="Заголовок 4 40" xfId="1437"/>
    <cellStyle name="Заголовок 4 41" xfId="1438"/>
    <cellStyle name="Заголовок 4 42" xfId="1439"/>
    <cellStyle name="Заголовок 4 43" xfId="1440"/>
    <cellStyle name="Заголовок 4 44" xfId="1441"/>
    <cellStyle name="Заголовок 4 45" xfId="1442"/>
    <cellStyle name="Заголовок 4 46" xfId="1443"/>
    <cellStyle name="Заголовок 4 47" xfId="2073"/>
    <cellStyle name="Заголовок 4 5" xfId="1444"/>
    <cellStyle name="Заголовок 4 6" xfId="1445"/>
    <cellStyle name="Заголовок 4 7" xfId="1446"/>
    <cellStyle name="Заголовок 4 8" xfId="1447"/>
    <cellStyle name="Заголовок 4 9" xfId="1448"/>
    <cellStyle name="Итог" xfId="1449" builtinId="25" customBuiltin="1"/>
    <cellStyle name="Итог 10" xfId="1450"/>
    <cellStyle name="Итог 11" xfId="1451"/>
    <cellStyle name="Итог 12" xfId="1452"/>
    <cellStyle name="Итог 13" xfId="1453"/>
    <cellStyle name="Итог 14" xfId="1454"/>
    <cellStyle name="Итог 15" xfId="1455"/>
    <cellStyle name="Итог 16" xfId="1456"/>
    <cellStyle name="Итог 17" xfId="1457"/>
    <cellStyle name="Итог 18" xfId="1458"/>
    <cellStyle name="Итог 19" xfId="1459"/>
    <cellStyle name="Итог 2" xfId="1460"/>
    <cellStyle name="Итог 20" xfId="1461"/>
    <cellStyle name="Итог 21" xfId="1462"/>
    <cellStyle name="Итог 22" xfId="1463"/>
    <cellStyle name="Итог 23" xfId="1464"/>
    <cellStyle name="Итог 24" xfId="1465"/>
    <cellStyle name="Итог 25" xfId="1466"/>
    <cellStyle name="Итог 26" xfId="1467"/>
    <cellStyle name="Итог 27" xfId="1468"/>
    <cellStyle name="Итог 28" xfId="1469"/>
    <cellStyle name="Итог 29" xfId="1470"/>
    <cellStyle name="Итог 3" xfId="1471"/>
    <cellStyle name="Итог 30" xfId="1472"/>
    <cellStyle name="Итог 31" xfId="1473"/>
    <cellStyle name="Итог 32" xfId="1474"/>
    <cellStyle name="Итог 33" xfId="1475"/>
    <cellStyle name="Итог 34" xfId="1476"/>
    <cellStyle name="Итог 35" xfId="1477"/>
    <cellStyle name="Итог 36" xfId="1478"/>
    <cellStyle name="Итог 37" xfId="1479"/>
    <cellStyle name="Итог 38" xfId="1480"/>
    <cellStyle name="Итог 39" xfId="1481"/>
    <cellStyle name="Итог 4" xfId="1482"/>
    <cellStyle name="Итог 40" xfId="1483"/>
    <cellStyle name="Итог 41" xfId="1484"/>
    <cellStyle name="Итог 42" xfId="1485"/>
    <cellStyle name="Итог 43" xfId="1486"/>
    <cellStyle name="Итог 44" xfId="1487"/>
    <cellStyle name="Итог 45" xfId="1488"/>
    <cellStyle name="Итог 46" xfId="1489"/>
    <cellStyle name="Итог 47" xfId="2074"/>
    <cellStyle name="Итог 5" xfId="1490"/>
    <cellStyle name="Итог 6" xfId="1491"/>
    <cellStyle name="Итог 7" xfId="1492"/>
    <cellStyle name="Итог 8" xfId="1493"/>
    <cellStyle name="Итог 9" xfId="1494"/>
    <cellStyle name="Контрольная ячейка" xfId="1495" builtinId="23" customBuiltin="1"/>
    <cellStyle name="Контрольная ячейка 10" xfId="1496"/>
    <cellStyle name="Контрольная ячейка 11" xfId="1497"/>
    <cellStyle name="Контрольная ячейка 12" xfId="1498"/>
    <cellStyle name="Контрольная ячейка 13" xfId="1499"/>
    <cellStyle name="Контрольная ячейка 14" xfId="1500"/>
    <cellStyle name="Контрольная ячейка 15" xfId="1501"/>
    <cellStyle name="Контрольная ячейка 16" xfId="1502"/>
    <cellStyle name="Контрольная ячейка 17" xfId="1503"/>
    <cellStyle name="Контрольная ячейка 18" xfId="1504"/>
    <cellStyle name="Контрольная ячейка 19" xfId="1505"/>
    <cellStyle name="Контрольная ячейка 2" xfId="1506"/>
    <cellStyle name="Контрольная ячейка 20" xfId="1507"/>
    <cellStyle name="Контрольная ячейка 21" xfId="1508"/>
    <cellStyle name="Контрольная ячейка 22" xfId="1509"/>
    <cellStyle name="Контрольная ячейка 23" xfId="1510"/>
    <cellStyle name="Контрольная ячейка 24" xfId="1511"/>
    <cellStyle name="Контрольная ячейка 25" xfId="1512"/>
    <cellStyle name="Контрольная ячейка 26" xfId="1513"/>
    <cellStyle name="Контрольная ячейка 27" xfId="1514"/>
    <cellStyle name="Контрольная ячейка 28" xfId="1515"/>
    <cellStyle name="Контрольная ячейка 29" xfId="1516"/>
    <cellStyle name="Контрольная ячейка 3" xfId="1517"/>
    <cellStyle name="Контрольная ячейка 30" xfId="1518"/>
    <cellStyle name="Контрольная ячейка 31" xfId="1519"/>
    <cellStyle name="Контрольная ячейка 32" xfId="1520"/>
    <cellStyle name="Контрольная ячейка 33" xfId="1521"/>
    <cellStyle name="Контрольная ячейка 34" xfId="1522"/>
    <cellStyle name="Контрольная ячейка 35" xfId="1523"/>
    <cellStyle name="Контрольная ячейка 36" xfId="1524"/>
    <cellStyle name="Контрольная ячейка 37" xfId="1525"/>
    <cellStyle name="Контрольная ячейка 38" xfId="1526"/>
    <cellStyle name="Контрольная ячейка 39" xfId="1527"/>
    <cellStyle name="Контрольная ячейка 4" xfId="1528"/>
    <cellStyle name="Контрольная ячейка 40" xfId="1529"/>
    <cellStyle name="Контрольная ячейка 41" xfId="1530"/>
    <cellStyle name="Контрольная ячейка 42" xfId="1531"/>
    <cellStyle name="Контрольная ячейка 43" xfId="1532"/>
    <cellStyle name="Контрольная ячейка 44" xfId="1533"/>
    <cellStyle name="Контрольная ячейка 45" xfId="1534"/>
    <cellStyle name="Контрольная ячейка 46" xfId="1535"/>
    <cellStyle name="Контрольная ячейка 5" xfId="1536"/>
    <cellStyle name="Контрольная ячейка 6" xfId="1537"/>
    <cellStyle name="Контрольная ячейка 7" xfId="1538"/>
    <cellStyle name="Контрольная ячейка 8" xfId="1539"/>
    <cellStyle name="Контрольная ячейка 9" xfId="1540"/>
    <cellStyle name="Название" xfId="1541" builtinId="15" customBuiltin="1"/>
    <cellStyle name="Название 10" xfId="1542"/>
    <cellStyle name="Название 11" xfId="1543"/>
    <cellStyle name="Название 12" xfId="1544"/>
    <cellStyle name="Название 13" xfId="1545"/>
    <cellStyle name="Название 14" xfId="1546"/>
    <cellStyle name="Название 15" xfId="1547"/>
    <cellStyle name="Название 16" xfId="1548"/>
    <cellStyle name="Название 17" xfId="1549"/>
    <cellStyle name="Название 18" xfId="1550"/>
    <cellStyle name="Название 19" xfId="1551"/>
    <cellStyle name="Название 2" xfId="1552"/>
    <cellStyle name="Название 20" xfId="1553"/>
    <cellStyle name="Название 21" xfId="1554"/>
    <cellStyle name="Название 22" xfId="1555"/>
    <cellStyle name="Название 23" xfId="1556"/>
    <cellStyle name="Название 24" xfId="1557"/>
    <cellStyle name="Название 25" xfId="1558"/>
    <cellStyle name="Название 26" xfId="1559"/>
    <cellStyle name="Название 27" xfId="1560"/>
    <cellStyle name="Название 28" xfId="1561"/>
    <cellStyle name="Название 29" xfId="1562"/>
    <cellStyle name="Название 3" xfId="1563"/>
    <cellStyle name="Название 30" xfId="1564"/>
    <cellStyle name="Название 31" xfId="1565"/>
    <cellStyle name="Название 32" xfId="1566"/>
    <cellStyle name="Название 33" xfId="1567"/>
    <cellStyle name="Название 34" xfId="1568"/>
    <cellStyle name="Название 35" xfId="1569"/>
    <cellStyle name="Название 36" xfId="1570"/>
    <cellStyle name="Название 37" xfId="1571"/>
    <cellStyle name="Название 38" xfId="1572"/>
    <cellStyle name="Название 39" xfId="1573"/>
    <cellStyle name="Название 4" xfId="1574"/>
    <cellStyle name="Название 40" xfId="1575"/>
    <cellStyle name="Название 41" xfId="1576"/>
    <cellStyle name="Название 42" xfId="1577"/>
    <cellStyle name="Название 43" xfId="1578"/>
    <cellStyle name="Название 44" xfId="1579"/>
    <cellStyle name="Название 45" xfId="1580"/>
    <cellStyle name="Название 46" xfId="1581"/>
    <cellStyle name="Название 47" xfId="2075"/>
    <cellStyle name="Название 5" xfId="1582"/>
    <cellStyle name="Название 6" xfId="1583"/>
    <cellStyle name="Название 7" xfId="1584"/>
    <cellStyle name="Название 8" xfId="1585"/>
    <cellStyle name="Название 9" xfId="1586"/>
    <cellStyle name="Нейтральный" xfId="1587" builtinId="28" customBuiltin="1"/>
    <cellStyle name="Нейтральный 10" xfId="1588"/>
    <cellStyle name="Нейтральный 11" xfId="1589"/>
    <cellStyle name="Нейтральный 12" xfId="1590"/>
    <cellStyle name="Нейтральный 13" xfId="1591"/>
    <cellStyle name="Нейтральный 14" xfId="1592"/>
    <cellStyle name="Нейтральный 15" xfId="1593"/>
    <cellStyle name="Нейтральный 16" xfId="1594"/>
    <cellStyle name="Нейтральный 17" xfId="1595"/>
    <cellStyle name="Нейтральный 18" xfId="1596"/>
    <cellStyle name="Нейтральный 19" xfId="1597"/>
    <cellStyle name="Нейтральный 2" xfId="1598"/>
    <cellStyle name="Нейтральный 20" xfId="1599"/>
    <cellStyle name="Нейтральный 21" xfId="1600"/>
    <cellStyle name="Нейтральный 22" xfId="1601"/>
    <cellStyle name="Нейтральный 23" xfId="1602"/>
    <cellStyle name="Нейтральный 24" xfId="1603"/>
    <cellStyle name="Нейтральный 25" xfId="1604"/>
    <cellStyle name="Нейтральный 26" xfId="1605"/>
    <cellStyle name="Нейтральный 27" xfId="1606"/>
    <cellStyle name="Нейтральный 28" xfId="1607"/>
    <cellStyle name="Нейтральный 29" xfId="1608"/>
    <cellStyle name="Нейтральный 3" xfId="1609"/>
    <cellStyle name="Нейтральный 30" xfId="1610"/>
    <cellStyle name="Нейтральный 31" xfId="1611"/>
    <cellStyle name="Нейтральный 32" xfId="1612"/>
    <cellStyle name="Нейтральный 33" xfId="1613"/>
    <cellStyle name="Нейтральный 34" xfId="1614"/>
    <cellStyle name="Нейтральный 35" xfId="1615"/>
    <cellStyle name="Нейтральный 36" xfId="1616"/>
    <cellStyle name="Нейтральный 37" xfId="1617"/>
    <cellStyle name="Нейтральный 38" xfId="1618"/>
    <cellStyle name="Нейтральный 39" xfId="1619"/>
    <cellStyle name="Нейтральный 4" xfId="1620"/>
    <cellStyle name="Нейтральный 40" xfId="1621"/>
    <cellStyle name="Нейтральный 41" xfId="1622"/>
    <cellStyle name="Нейтральный 42" xfId="1623"/>
    <cellStyle name="Нейтральный 43" xfId="1624"/>
    <cellStyle name="Нейтральный 44" xfId="1625"/>
    <cellStyle name="Нейтральный 45" xfId="1626"/>
    <cellStyle name="Нейтральный 46" xfId="1627"/>
    <cellStyle name="Нейтральный 5" xfId="1628"/>
    <cellStyle name="Нейтральный 6" xfId="1629"/>
    <cellStyle name="Нейтральный 7" xfId="1630"/>
    <cellStyle name="Нейтральный 8" xfId="1631"/>
    <cellStyle name="Нейтральный 9" xfId="1632"/>
    <cellStyle name="Обычный" xfId="0" builtinId="0"/>
    <cellStyle name="Обычный 10" xfId="2064"/>
    <cellStyle name="Обычный 11" xfId="1633"/>
    <cellStyle name="Обычный 12" xfId="2079"/>
    <cellStyle name="Обычный 13" xfId="1634"/>
    <cellStyle name="Обычный 14" xfId="1635"/>
    <cellStyle name="Обычный 15" xfId="1636"/>
    <cellStyle name="Обычный 16" xfId="2092"/>
    <cellStyle name="Обычный 17" xfId="2105"/>
    <cellStyle name="Обычный 18" xfId="1637"/>
    <cellStyle name="Обычный 19" xfId="1638"/>
    <cellStyle name="Обычный 2" xfId="1639"/>
    <cellStyle name="Обычный 2 2" xfId="1640"/>
    <cellStyle name="Обычный 2 3" xfId="1641"/>
    <cellStyle name="Обычный 2 4" xfId="1642"/>
    <cellStyle name="Обычный 2 5" xfId="1643"/>
    <cellStyle name="Обычный 21" xfId="1644"/>
    <cellStyle name="Обычный 22" xfId="1645"/>
    <cellStyle name="Обычный 23" xfId="1646"/>
    <cellStyle name="Обычный 24" xfId="1647"/>
    <cellStyle name="Обычный 25" xfId="1648"/>
    <cellStyle name="Обычный 26" xfId="1649"/>
    <cellStyle name="Обычный 27" xfId="1650"/>
    <cellStyle name="Обычный 28" xfId="1651"/>
    <cellStyle name="Обычный 29" xfId="1652"/>
    <cellStyle name="Обычный 3" xfId="1653"/>
    <cellStyle name="Обычный 31" xfId="1654"/>
    <cellStyle name="Обычный 32" xfId="1655"/>
    <cellStyle name="Обычный 33" xfId="1656"/>
    <cellStyle name="Обычный 34" xfId="1657"/>
    <cellStyle name="Обычный 35" xfId="1658"/>
    <cellStyle name="Обычный 37" xfId="1659"/>
    <cellStyle name="Обычный 38" xfId="1660"/>
    <cellStyle name="Обычный 4" xfId="1661"/>
    <cellStyle name="Обычный 40" xfId="1662"/>
    <cellStyle name="Обычный 41" xfId="1663"/>
    <cellStyle name="Обычный 42" xfId="1664"/>
    <cellStyle name="Обычный 43" xfId="1665"/>
    <cellStyle name="Обычный 44" xfId="1666"/>
    <cellStyle name="Обычный 47" xfId="1667"/>
    <cellStyle name="Обычный 5" xfId="1668"/>
    <cellStyle name="Обычный 50" xfId="1669"/>
    <cellStyle name="Обычный 6" xfId="1670"/>
    <cellStyle name="Обычный 7" xfId="2076"/>
    <cellStyle name="Обычный 7 2" xfId="1671"/>
    <cellStyle name="Обычный 7 3" xfId="1672"/>
    <cellStyle name="Обычный 7 4" xfId="1673"/>
    <cellStyle name="Обычный 7 5" xfId="1674"/>
    <cellStyle name="Обычный 7 6" xfId="1675"/>
    <cellStyle name="Обычный 7 7" xfId="1676"/>
    <cellStyle name="Обычный 8" xfId="1677"/>
    <cellStyle name="Обычный 9" xfId="1678"/>
    <cellStyle name="Обычный_102" xfId="1679"/>
    <cellStyle name="Обычный_102_1" xfId="1680"/>
    <cellStyle name="Обычный_102_2" xfId="1681"/>
    <cellStyle name="Обычный_400" xfId="1682"/>
    <cellStyle name="Обычный_400_1" xfId="1683"/>
    <cellStyle name="Обычный_401" xfId="1684"/>
    <cellStyle name="Обычный_401-к" xfId="1685"/>
    <cellStyle name="Обычный_700" xfId="1686"/>
    <cellStyle name="Обычный_700_1" xfId="1687"/>
    <cellStyle name="Обычный_700_2" xfId="1688"/>
    <cellStyle name="Открывавшаяся гиперссылка" xfId="2077" builtinId="9" customBuiltin="1"/>
    <cellStyle name="Открывавшаяся гиперссылка 10" xfId="1689"/>
    <cellStyle name="Открывавшаяся гиперссылка 11" xfId="1690"/>
    <cellStyle name="Открывавшаяся гиперссылка 12" xfId="1691"/>
    <cellStyle name="Открывавшаяся гиперссылка 13" xfId="1692"/>
    <cellStyle name="Открывавшаяся гиперссылка 14" xfId="1693"/>
    <cellStyle name="Открывавшаяся гиперссылка 15" xfId="1694"/>
    <cellStyle name="Открывавшаяся гиперссылка 16" xfId="1695"/>
    <cellStyle name="Открывавшаяся гиперссылка 17" xfId="1696"/>
    <cellStyle name="Открывавшаяся гиперссылка 18" xfId="1697"/>
    <cellStyle name="Открывавшаяся гиперссылка 19" xfId="1698"/>
    <cellStyle name="Открывавшаяся гиперссылка 2" xfId="1699"/>
    <cellStyle name="Открывавшаяся гиперссылка 20" xfId="1700"/>
    <cellStyle name="Открывавшаяся гиперссылка 21" xfId="1701"/>
    <cellStyle name="Открывавшаяся гиперссылка 22" xfId="1702"/>
    <cellStyle name="Открывавшаяся гиперссылка 23" xfId="1703"/>
    <cellStyle name="Открывавшаяся гиперссылка 24" xfId="1704"/>
    <cellStyle name="Открывавшаяся гиперссылка 25" xfId="1705"/>
    <cellStyle name="Открывавшаяся гиперссылка 26" xfId="1706"/>
    <cellStyle name="Открывавшаяся гиперссылка 27" xfId="1707"/>
    <cellStyle name="Открывавшаяся гиперссылка 28" xfId="1708"/>
    <cellStyle name="Открывавшаяся гиперссылка 29" xfId="1709"/>
    <cellStyle name="Открывавшаяся гиперссылка 3" xfId="1710"/>
    <cellStyle name="Открывавшаяся гиперссылка 30" xfId="1711"/>
    <cellStyle name="Открывавшаяся гиперссылка 31" xfId="1712"/>
    <cellStyle name="Открывавшаяся гиперссылка 32" xfId="1713"/>
    <cellStyle name="Открывавшаяся гиперссылка 33" xfId="1714"/>
    <cellStyle name="Открывавшаяся гиперссылка 34" xfId="1715"/>
    <cellStyle name="Открывавшаяся гиперссылка 35" xfId="1716"/>
    <cellStyle name="Открывавшаяся гиперссылка 36" xfId="1717"/>
    <cellStyle name="Открывавшаяся гиперссылка 37" xfId="1718"/>
    <cellStyle name="Открывавшаяся гиперссылка 38" xfId="1719"/>
    <cellStyle name="Открывавшаяся гиперссылка 39" xfId="1720"/>
    <cellStyle name="Открывавшаяся гиперссылка 4" xfId="1721"/>
    <cellStyle name="Открывавшаяся гиперссылка 40" xfId="1722"/>
    <cellStyle name="Открывавшаяся гиперссылка 41" xfId="1723"/>
    <cellStyle name="Открывавшаяся гиперссылка 5" xfId="1724"/>
    <cellStyle name="Открывавшаяся гиперссылка 6" xfId="1725"/>
    <cellStyle name="Открывавшаяся гиперссылка 7" xfId="1726"/>
    <cellStyle name="Открывавшаяся гиперссылка 8" xfId="1727"/>
    <cellStyle name="Открывавшаяся гиперссылка 9" xfId="1728"/>
    <cellStyle name="Плохой" xfId="1729" builtinId="27" customBuiltin="1"/>
    <cellStyle name="Плохой 10" xfId="1730"/>
    <cellStyle name="Плохой 11" xfId="1731"/>
    <cellStyle name="Плохой 12" xfId="1732"/>
    <cellStyle name="Плохой 13" xfId="1733"/>
    <cellStyle name="Плохой 14" xfId="1734"/>
    <cellStyle name="Плохой 15" xfId="1735"/>
    <cellStyle name="Плохой 16" xfId="1736"/>
    <cellStyle name="Плохой 17" xfId="1737"/>
    <cellStyle name="Плохой 18" xfId="1738"/>
    <cellStyle name="Плохой 19" xfId="1739"/>
    <cellStyle name="Плохой 2" xfId="1740"/>
    <cellStyle name="Плохой 20" xfId="1741"/>
    <cellStyle name="Плохой 21" xfId="1742"/>
    <cellStyle name="Плохой 22" xfId="1743"/>
    <cellStyle name="Плохой 23" xfId="1744"/>
    <cellStyle name="Плохой 24" xfId="1745"/>
    <cellStyle name="Плохой 25" xfId="1746"/>
    <cellStyle name="Плохой 26" xfId="1747"/>
    <cellStyle name="Плохой 27" xfId="1748"/>
    <cellStyle name="Плохой 28" xfId="1749"/>
    <cellStyle name="Плохой 29" xfId="1750"/>
    <cellStyle name="Плохой 3" xfId="1751"/>
    <cellStyle name="Плохой 30" xfId="1752"/>
    <cellStyle name="Плохой 31" xfId="1753"/>
    <cellStyle name="Плохой 32" xfId="1754"/>
    <cellStyle name="Плохой 33" xfId="1755"/>
    <cellStyle name="Плохой 34" xfId="1756"/>
    <cellStyle name="Плохой 35" xfId="1757"/>
    <cellStyle name="Плохой 36" xfId="1758"/>
    <cellStyle name="Плохой 37" xfId="1759"/>
    <cellStyle name="Плохой 38" xfId="1760"/>
    <cellStyle name="Плохой 39" xfId="1761"/>
    <cellStyle name="Плохой 4" xfId="1762"/>
    <cellStyle name="Плохой 40" xfId="1763"/>
    <cellStyle name="Плохой 41" xfId="1764"/>
    <cellStyle name="Плохой 42" xfId="1765"/>
    <cellStyle name="Плохой 43" xfId="1766"/>
    <cellStyle name="Плохой 44" xfId="1767"/>
    <cellStyle name="Плохой 45" xfId="1768"/>
    <cellStyle name="Плохой 46" xfId="1769"/>
    <cellStyle name="Плохой 5" xfId="1770"/>
    <cellStyle name="Плохой 6" xfId="1771"/>
    <cellStyle name="Плохой 7" xfId="1772"/>
    <cellStyle name="Плохой 8" xfId="1773"/>
    <cellStyle name="Плохой 9" xfId="1774"/>
    <cellStyle name="Пояснение" xfId="1775" builtinId="53" customBuiltin="1"/>
    <cellStyle name="Пояснение 10" xfId="1776"/>
    <cellStyle name="Пояснение 11" xfId="1777"/>
    <cellStyle name="Пояснение 12" xfId="1778"/>
    <cellStyle name="Пояснение 13" xfId="1779"/>
    <cellStyle name="Пояснение 14" xfId="1780"/>
    <cellStyle name="Пояснение 15" xfId="1781"/>
    <cellStyle name="Пояснение 16" xfId="1782"/>
    <cellStyle name="Пояснение 17" xfId="1783"/>
    <cellStyle name="Пояснение 18" xfId="1784"/>
    <cellStyle name="Пояснение 19" xfId="1785"/>
    <cellStyle name="Пояснение 2" xfId="1786"/>
    <cellStyle name="Пояснение 20" xfId="1787"/>
    <cellStyle name="Пояснение 21" xfId="1788"/>
    <cellStyle name="Пояснение 22" xfId="1789"/>
    <cellStyle name="Пояснение 23" xfId="1790"/>
    <cellStyle name="Пояснение 24" xfId="1791"/>
    <cellStyle name="Пояснение 25" xfId="1792"/>
    <cellStyle name="Пояснение 26" xfId="1793"/>
    <cellStyle name="Пояснение 27" xfId="1794"/>
    <cellStyle name="Пояснение 28" xfId="1795"/>
    <cellStyle name="Пояснение 29" xfId="1796"/>
    <cellStyle name="Пояснение 3" xfId="1797"/>
    <cellStyle name="Пояснение 30" xfId="1798"/>
    <cellStyle name="Пояснение 31" xfId="1799"/>
    <cellStyle name="Пояснение 32" xfId="1800"/>
    <cellStyle name="Пояснение 33" xfId="1801"/>
    <cellStyle name="Пояснение 34" xfId="1802"/>
    <cellStyle name="Пояснение 35" xfId="1803"/>
    <cellStyle name="Пояснение 36" xfId="1804"/>
    <cellStyle name="Пояснение 37" xfId="1805"/>
    <cellStyle name="Пояснение 38" xfId="1806"/>
    <cellStyle name="Пояснение 39" xfId="1807"/>
    <cellStyle name="Пояснение 4" xfId="1808"/>
    <cellStyle name="Пояснение 40" xfId="1809"/>
    <cellStyle name="Пояснение 41" xfId="1810"/>
    <cellStyle name="Пояснение 42" xfId="1811"/>
    <cellStyle name="Пояснение 43" xfId="1812"/>
    <cellStyle name="Пояснение 44" xfId="1813"/>
    <cellStyle name="Пояснение 45" xfId="1814"/>
    <cellStyle name="Пояснение 46" xfId="1815"/>
    <cellStyle name="Пояснение 5" xfId="1816"/>
    <cellStyle name="Пояснение 6" xfId="1817"/>
    <cellStyle name="Пояснение 7" xfId="1818"/>
    <cellStyle name="Пояснение 8" xfId="1819"/>
    <cellStyle name="Пояснение 9" xfId="1820"/>
    <cellStyle name="Примечание" xfId="1821" builtinId="10" customBuiltin="1"/>
    <cellStyle name="Примечание 10" xfId="1822"/>
    <cellStyle name="Примечание 11" xfId="1823"/>
    <cellStyle name="Примечание 12" xfId="1824"/>
    <cellStyle name="Примечание 13" xfId="1825"/>
    <cellStyle name="Примечание 14" xfId="1826"/>
    <cellStyle name="Примечание 15" xfId="1827"/>
    <cellStyle name="Примечание 16" xfId="1828"/>
    <cellStyle name="Примечание 17" xfId="1829"/>
    <cellStyle name="Примечание 18" xfId="1830"/>
    <cellStyle name="Примечание 19" xfId="1831"/>
    <cellStyle name="Примечание 2" xfId="1832"/>
    <cellStyle name="Примечание 2 10" xfId="1833"/>
    <cellStyle name="Примечание 2 11" xfId="1834"/>
    <cellStyle name="Примечание 2 12" xfId="1835"/>
    <cellStyle name="Примечание 2 13" xfId="1836"/>
    <cellStyle name="Примечание 2 14" xfId="1837"/>
    <cellStyle name="Примечание 2 15" xfId="1838"/>
    <cellStyle name="Примечание 2 16" xfId="1839"/>
    <cellStyle name="Примечание 2 17" xfId="1840"/>
    <cellStyle name="Примечание 2 18" xfId="1841"/>
    <cellStyle name="Примечание 2 19" xfId="1842"/>
    <cellStyle name="Примечание 2 2" xfId="1843"/>
    <cellStyle name="Примечание 2 20" xfId="1844"/>
    <cellStyle name="Примечание 2 21" xfId="1845"/>
    <cellStyle name="Примечание 2 22" xfId="1846"/>
    <cellStyle name="Примечание 2 23" xfId="1847"/>
    <cellStyle name="Примечание 2 24" xfId="1848"/>
    <cellStyle name="Примечание 2 25" xfId="1849"/>
    <cellStyle name="Примечание 2 26" xfId="1850"/>
    <cellStyle name="Примечание 2 27" xfId="1851"/>
    <cellStyle name="Примечание 2 28" xfId="1852"/>
    <cellStyle name="Примечание 2 29" xfId="1853"/>
    <cellStyle name="Примечание 2 3" xfId="1854"/>
    <cellStyle name="Примечание 2 30" xfId="1855"/>
    <cellStyle name="Примечание 2 31" xfId="1856"/>
    <cellStyle name="Примечание 2 32" xfId="1857"/>
    <cellStyle name="Примечание 2 33" xfId="1858"/>
    <cellStyle name="Примечание 2 34" xfId="1859"/>
    <cellStyle name="Примечание 2 35" xfId="1860"/>
    <cellStyle name="Примечание 2 36" xfId="1861"/>
    <cellStyle name="Примечание 2 37" xfId="1862"/>
    <cellStyle name="Примечание 2 38" xfId="1863"/>
    <cellStyle name="Примечание 2 39" xfId="1864"/>
    <cellStyle name="Примечание 2 4" xfId="1865"/>
    <cellStyle name="Примечание 2 40" xfId="1866"/>
    <cellStyle name="Примечание 2 41" xfId="1867"/>
    <cellStyle name="Примечание 2 42" xfId="1868"/>
    <cellStyle name="Примечание 2 43" xfId="1869"/>
    <cellStyle name="Примечание 2 44" xfId="1870"/>
    <cellStyle name="Примечание 2 45" xfId="1871"/>
    <cellStyle name="Примечание 2 5" xfId="1872"/>
    <cellStyle name="Примечание 2 6" xfId="1873"/>
    <cellStyle name="Примечание 2 7" xfId="1874"/>
    <cellStyle name="Примечание 2 8" xfId="1875"/>
    <cellStyle name="Примечание 2 9" xfId="1876"/>
    <cellStyle name="Примечание 20" xfId="1877"/>
    <cellStyle name="Примечание 21" xfId="1878"/>
    <cellStyle name="Примечание 22" xfId="1879"/>
    <cellStyle name="Примечание 23" xfId="1880"/>
    <cellStyle name="Примечание 24" xfId="1881"/>
    <cellStyle name="Примечание 25" xfId="1882"/>
    <cellStyle name="Примечание 26" xfId="1883"/>
    <cellStyle name="Примечание 27" xfId="1884"/>
    <cellStyle name="Примечание 28" xfId="1885"/>
    <cellStyle name="Примечание 29" xfId="1886"/>
    <cellStyle name="Примечание 3" xfId="1887"/>
    <cellStyle name="Примечание 30" xfId="1888"/>
    <cellStyle name="Примечание 31" xfId="1889"/>
    <cellStyle name="Примечание 32" xfId="1890"/>
    <cellStyle name="Примечание 33" xfId="1891"/>
    <cellStyle name="Примечание 34" xfId="1892"/>
    <cellStyle name="Примечание 35" xfId="1893"/>
    <cellStyle name="Примечание 36" xfId="1894"/>
    <cellStyle name="Примечание 37" xfId="1895"/>
    <cellStyle name="Примечание 38" xfId="1896"/>
    <cellStyle name="Примечание 39" xfId="1897"/>
    <cellStyle name="Примечание 4" xfId="1898"/>
    <cellStyle name="Примечание 40" xfId="1899"/>
    <cellStyle name="Примечание 41" xfId="1900"/>
    <cellStyle name="Примечание 42" xfId="1901"/>
    <cellStyle name="Примечание 5" xfId="1902"/>
    <cellStyle name="Примечание 6" xfId="1903"/>
    <cellStyle name="Примечание 7" xfId="1904"/>
    <cellStyle name="Примечание 8" xfId="1905"/>
    <cellStyle name="Примечание 9" xfId="1906"/>
    <cellStyle name="Связанная ячейка" xfId="1907" builtinId="24" customBuiltin="1"/>
    <cellStyle name="Связанная ячейка 10" xfId="1908"/>
    <cellStyle name="Связанная ячейка 11" xfId="1909"/>
    <cellStyle name="Связанная ячейка 12" xfId="1910"/>
    <cellStyle name="Связанная ячейка 13" xfId="1911"/>
    <cellStyle name="Связанная ячейка 14" xfId="1912"/>
    <cellStyle name="Связанная ячейка 15" xfId="1913"/>
    <cellStyle name="Связанная ячейка 16" xfId="1914"/>
    <cellStyle name="Связанная ячейка 17" xfId="1915"/>
    <cellStyle name="Связанная ячейка 18" xfId="1916"/>
    <cellStyle name="Связанная ячейка 19" xfId="1917"/>
    <cellStyle name="Связанная ячейка 2" xfId="1918"/>
    <cellStyle name="Связанная ячейка 20" xfId="1919"/>
    <cellStyle name="Связанная ячейка 21" xfId="1920"/>
    <cellStyle name="Связанная ячейка 22" xfId="1921"/>
    <cellStyle name="Связанная ячейка 23" xfId="1922"/>
    <cellStyle name="Связанная ячейка 24" xfId="1923"/>
    <cellStyle name="Связанная ячейка 25" xfId="1924"/>
    <cellStyle name="Связанная ячейка 26" xfId="1925"/>
    <cellStyle name="Связанная ячейка 27" xfId="1926"/>
    <cellStyle name="Связанная ячейка 28" xfId="1927"/>
    <cellStyle name="Связанная ячейка 29" xfId="1928"/>
    <cellStyle name="Связанная ячейка 3" xfId="1929"/>
    <cellStyle name="Связанная ячейка 30" xfId="1930"/>
    <cellStyle name="Связанная ячейка 31" xfId="1931"/>
    <cellStyle name="Связанная ячейка 32" xfId="1932"/>
    <cellStyle name="Связанная ячейка 33" xfId="1933"/>
    <cellStyle name="Связанная ячейка 34" xfId="1934"/>
    <cellStyle name="Связанная ячейка 35" xfId="1935"/>
    <cellStyle name="Связанная ячейка 36" xfId="1936"/>
    <cellStyle name="Связанная ячейка 37" xfId="1937"/>
    <cellStyle name="Связанная ячейка 38" xfId="1938"/>
    <cellStyle name="Связанная ячейка 39" xfId="1939"/>
    <cellStyle name="Связанная ячейка 4" xfId="1940"/>
    <cellStyle name="Связанная ячейка 40" xfId="1941"/>
    <cellStyle name="Связанная ячейка 41" xfId="1942"/>
    <cellStyle name="Связанная ячейка 42" xfId="1943"/>
    <cellStyle name="Связанная ячейка 43" xfId="1944"/>
    <cellStyle name="Связанная ячейка 44" xfId="1945"/>
    <cellStyle name="Связанная ячейка 45" xfId="1946"/>
    <cellStyle name="Связанная ячейка 46" xfId="1947"/>
    <cellStyle name="Связанная ячейка 5" xfId="1948"/>
    <cellStyle name="Связанная ячейка 6" xfId="1949"/>
    <cellStyle name="Связанная ячейка 7" xfId="1950"/>
    <cellStyle name="Связанная ячейка 8" xfId="1951"/>
    <cellStyle name="Связанная ячейка 9" xfId="1952"/>
    <cellStyle name="Текст предупреждения" xfId="1953" builtinId="11" customBuiltin="1"/>
    <cellStyle name="Текст предупреждения 10" xfId="1954"/>
    <cellStyle name="Текст предупреждения 11" xfId="1955"/>
    <cellStyle name="Текст предупреждения 12" xfId="1956"/>
    <cellStyle name="Текст предупреждения 13" xfId="1957"/>
    <cellStyle name="Текст предупреждения 14" xfId="1958"/>
    <cellStyle name="Текст предупреждения 15" xfId="1959"/>
    <cellStyle name="Текст предупреждения 16" xfId="1960"/>
    <cellStyle name="Текст предупреждения 17" xfId="1961"/>
    <cellStyle name="Текст предупреждения 18" xfId="1962"/>
    <cellStyle name="Текст предупреждения 19" xfId="1963"/>
    <cellStyle name="Текст предупреждения 2" xfId="1964"/>
    <cellStyle name="Текст предупреждения 20" xfId="1965"/>
    <cellStyle name="Текст предупреждения 21" xfId="1966"/>
    <cellStyle name="Текст предупреждения 22" xfId="1967"/>
    <cellStyle name="Текст предупреждения 23" xfId="1968"/>
    <cellStyle name="Текст предупреждения 24" xfId="1969"/>
    <cellStyle name="Текст предупреждения 25" xfId="1970"/>
    <cellStyle name="Текст предупреждения 26" xfId="1971"/>
    <cellStyle name="Текст предупреждения 27" xfId="1972"/>
    <cellStyle name="Текст предупреждения 28" xfId="1973"/>
    <cellStyle name="Текст предупреждения 29" xfId="1974"/>
    <cellStyle name="Текст предупреждения 3" xfId="1975"/>
    <cellStyle name="Текст предупреждения 30" xfId="1976"/>
    <cellStyle name="Текст предупреждения 31" xfId="1977"/>
    <cellStyle name="Текст предупреждения 32" xfId="1978"/>
    <cellStyle name="Текст предупреждения 33" xfId="1979"/>
    <cellStyle name="Текст предупреждения 34" xfId="1980"/>
    <cellStyle name="Текст предупреждения 35" xfId="1981"/>
    <cellStyle name="Текст предупреждения 36" xfId="1982"/>
    <cellStyle name="Текст предупреждения 37" xfId="1983"/>
    <cellStyle name="Текст предупреждения 38" xfId="1984"/>
    <cellStyle name="Текст предупреждения 39" xfId="1985"/>
    <cellStyle name="Текст предупреждения 4" xfId="1986"/>
    <cellStyle name="Текст предупреждения 40" xfId="1987"/>
    <cellStyle name="Текст предупреждения 41" xfId="1988"/>
    <cellStyle name="Текст предупреждения 42" xfId="1989"/>
    <cellStyle name="Текст предупреждения 43" xfId="1990"/>
    <cellStyle name="Текст предупреждения 44" xfId="1991"/>
    <cellStyle name="Текст предупреждения 45" xfId="1992"/>
    <cellStyle name="Текст предупреждения 46" xfId="1993"/>
    <cellStyle name="Текст предупреждения 5" xfId="1994"/>
    <cellStyle name="Текст предупреждения 6" xfId="1995"/>
    <cellStyle name="Текст предупреждения 7" xfId="1996"/>
    <cellStyle name="Текст предупреждения 8" xfId="1997"/>
    <cellStyle name="Текст предупреждения 9" xfId="1998"/>
    <cellStyle name="Финансовый" xfId="1999" builtinId="3"/>
    <cellStyle name="Финансовый 2" xfId="2078"/>
    <cellStyle name="Хороший" xfId="2000" builtinId="26" customBuiltin="1"/>
    <cellStyle name="Хороший 10" xfId="2001"/>
    <cellStyle name="Хороший 11" xfId="2002"/>
    <cellStyle name="Хороший 12" xfId="2003"/>
    <cellStyle name="Хороший 13" xfId="2004"/>
    <cellStyle name="Хороший 14" xfId="2005"/>
    <cellStyle name="Хороший 15" xfId="2006"/>
    <cellStyle name="Хороший 16" xfId="2007"/>
    <cellStyle name="Хороший 17" xfId="2008"/>
    <cellStyle name="Хороший 18" xfId="2009"/>
    <cellStyle name="Хороший 19" xfId="2010"/>
    <cellStyle name="Хороший 2" xfId="2011"/>
    <cellStyle name="Хороший 20" xfId="2012"/>
    <cellStyle name="Хороший 21" xfId="2013"/>
    <cellStyle name="Хороший 22" xfId="2014"/>
    <cellStyle name="Хороший 23" xfId="2015"/>
    <cellStyle name="Хороший 24" xfId="2016"/>
    <cellStyle name="Хороший 25" xfId="2017"/>
    <cellStyle name="Хороший 26" xfId="2018"/>
    <cellStyle name="Хороший 27" xfId="2019"/>
    <cellStyle name="Хороший 28" xfId="2020"/>
    <cellStyle name="Хороший 29" xfId="2021"/>
    <cellStyle name="Хороший 3" xfId="2022"/>
    <cellStyle name="Хороший 30" xfId="2023"/>
    <cellStyle name="Хороший 31" xfId="2024"/>
    <cellStyle name="Хороший 32" xfId="2025"/>
    <cellStyle name="Хороший 33" xfId="2026"/>
    <cellStyle name="Хороший 34" xfId="2027"/>
    <cellStyle name="Хороший 35" xfId="2028"/>
    <cellStyle name="Хороший 36" xfId="2029"/>
    <cellStyle name="Хороший 37" xfId="2030"/>
    <cellStyle name="Хороший 38" xfId="2031"/>
    <cellStyle name="Хороший 39" xfId="2032"/>
    <cellStyle name="Хороший 4" xfId="2033"/>
    <cellStyle name="Хороший 40" xfId="2034"/>
    <cellStyle name="Хороший 41" xfId="2035"/>
    <cellStyle name="Хороший 42" xfId="2036"/>
    <cellStyle name="Хороший 43" xfId="2037"/>
    <cellStyle name="Хороший 44" xfId="2038"/>
    <cellStyle name="Хороший 45" xfId="2039"/>
    <cellStyle name="Хороший 46" xfId="2040"/>
    <cellStyle name="Хороший 5" xfId="2041"/>
    <cellStyle name="Хороший 6" xfId="2042"/>
    <cellStyle name="Хороший 7" xfId="2043"/>
    <cellStyle name="Хороший 8" xfId="2044"/>
    <cellStyle name="Хороший 9" xfId="2045"/>
  </cellStyles>
  <dxfs count="128">
    <dxf>
      <font>
        <b val="0"/>
        <condense val="0"/>
        <extend val="0"/>
        <color indexed="8"/>
      </font>
      <fill>
        <patternFill patternType="solid">
          <fgColor indexed="29"/>
          <bgColor rgb="FFFF99CC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rgb="FFFFFF66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rgb="FFFF99CC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/>
        <i val="0"/>
        <condense val="0"/>
        <extend val="0"/>
      </font>
      <fill>
        <patternFill patternType="solid">
          <fgColor indexed="22"/>
          <bgColor indexed="31"/>
        </patternFill>
      </fill>
    </dxf>
    <dxf>
      <font>
        <b/>
        <i val="0"/>
        <condense val="0"/>
        <extend val="0"/>
        <color indexed="29"/>
      </font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rgb="FFFF99CC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rgb="FFFFFF66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rgb="FFFF99CC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rgb="FFFFFF66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indexed="26"/>
        </patternFill>
      </fill>
    </dxf>
    <dxf>
      <font>
        <b/>
        <i val="0"/>
      </font>
      <fill>
        <patternFill>
          <bgColor rgb="FFFFFF99"/>
        </patternFill>
      </fill>
    </dxf>
    <dxf>
      <font>
        <color indexed="60"/>
      </font>
      <fill>
        <patternFill>
          <bgColor rgb="FFFF99CC"/>
        </patternFill>
      </fill>
    </dxf>
    <dxf>
      <font>
        <b/>
        <i val="0"/>
        <condense val="0"/>
        <extend val="0"/>
        <color indexed="29"/>
      </font>
    </dxf>
    <dxf>
      <font>
        <b val="0"/>
        <condense val="0"/>
        <extend val="0"/>
        <color indexed="12"/>
      </font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indexed="26"/>
        </patternFill>
      </fill>
    </dxf>
    <dxf>
      <font>
        <b/>
        <i val="0"/>
        <condense val="0"/>
        <extend val="0"/>
      </font>
      <fill>
        <patternFill patternType="solid">
          <fgColor indexed="22"/>
          <bgColor indexed="31"/>
        </patternFill>
      </fill>
    </dxf>
    <dxf>
      <font>
        <b/>
        <i val="0"/>
        <condense val="0"/>
        <extend val="0"/>
        <color indexed="29"/>
      </font>
    </dxf>
    <dxf>
      <font>
        <b/>
        <i val="0"/>
      </font>
      <fill>
        <patternFill>
          <bgColor rgb="FFFFFF99"/>
        </patternFill>
      </fill>
    </dxf>
    <dxf>
      <font>
        <color indexed="60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rgb="FFFF99CC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rgb="FFFFFF66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rgb="FFFF99CC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rgb="FFFFFF66"/>
        </patternFill>
      </fill>
    </dxf>
    <dxf>
      <font>
        <b/>
        <i val="0"/>
      </font>
      <fill>
        <patternFill>
          <bgColor rgb="FFFFFF99"/>
        </patternFill>
      </fill>
    </dxf>
    <dxf>
      <font>
        <color indexed="60"/>
      </font>
      <fill>
        <patternFill>
          <bgColor rgb="FFFF99CC"/>
        </patternFill>
      </fill>
    </dxf>
    <dxf>
      <font>
        <b/>
        <i val="0"/>
        <condense val="0"/>
        <extend val="0"/>
        <color indexed="29"/>
      </font>
    </dxf>
    <dxf>
      <font>
        <b val="0"/>
        <condense val="0"/>
        <extend val="0"/>
        <color indexed="12"/>
      </font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/>
        <i val="0"/>
        <condense val="0"/>
        <extend val="0"/>
      </font>
      <fill>
        <patternFill patternType="solid">
          <fgColor indexed="22"/>
          <bgColor indexed="31"/>
        </patternFill>
      </fill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/>
        <i val="0"/>
        <condense val="0"/>
        <extend val="0"/>
      </font>
      <fill>
        <patternFill patternType="solid">
          <fgColor indexed="22"/>
          <bgColor indexed="31"/>
        </patternFill>
      </fill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/>
        <i val="0"/>
        <condense val="0"/>
        <extend val="0"/>
      </font>
      <fill>
        <patternFill patternType="solid">
          <fgColor indexed="22"/>
          <bgColor indexed="31"/>
        </patternFill>
      </fill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/>
        <i val="0"/>
        <condense val="0"/>
        <extend val="0"/>
      </font>
      <fill>
        <patternFill patternType="solid">
          <fgColor indexed="22"/>
          <bgColor indexed="31"/>
        </patternFill>
      </fill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/>
        <i val="0"/>
        <condense val="0"/>
        <extend val="0"/>
      </font>
      <fill>
        <patternFill patternType="solid">
          <fgColor indexed="22"/>
          <bgColor indexed="31"/>
        </patternFill>
      </fill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/>
        <i val="0"/>
        <condense val="0"/>
        <extend val="0"/>
      </font>
      <fill>
        <patternFill patternType="solid">
          <fgColor indexed="22"/>
          <bgColor indexed="31"/>
        </patternFill>
      </fill>
    </dxf>
    <dxf>
      <font>
        <b/>
        <i val="0"/>
        <condense val="0"/>
        <extend val="0"/>
        <color indexed="29"/>
      </font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rgb="FFFF99CC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rgb="FFFFFF66"/>
        </patternFill>
      </fill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/>
        <i val="0"/>
        <condense val="0"/>
        <extend val="0"/>
      </font>
      <fill>
        <patternFill patternType="solid">
          <fgColor indexed="22"/>
          <bgColor indexed="31"/>
        </patternFill>
      </fill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rgb="FFFF99CC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rgb="FFFFFF66"/>
        </patternFill>
      </fill>
    </dxf>
    <dxf>
      <font>
        <b/>
        <i val="0"/>
        <condense val="0"/>
        <extend val="0"/>
        <color indexed="29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  <color indexed="29"/>
      </font>
    </dxf>
    <dxf>
      <font>
        <b val="0"/>
        <condense val="0"/>
        <extend val="0"/>
        <color indexed="12"/>
      </font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indexed="26"/>
        </patternFill>
      </fill>
    </dxf>
    <dxf>
      <font>
        <b/>
        <i val="0"/>
        <condense val="0"/>
        <extend val="0"/>
      </font>
      <fill>
        <patternFill patternType="solid">
          <fgColor indexed="22"/>
          <bgColor indexed="31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  <color indexed="29"/>
      </font>
    </dxf>
    <dxf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  <color indexed="29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  <color indexed="29"/>
      </font>
    </dxf>
    <dxf>
      <font>
        <b val="0"/>
        <condense val="0"/>
        <extend val="0"/>
        <color indexed="12"/>
      </font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indexed="26"/>
        </patternFill>
      </fill>
    </dxf>
    <dxf>
      <font>
        <b/>
        <i val="0"/>
        <condense val="0"/>
        <extend val="0"/>
      </font>
      <fill>
        <patternFill patternType="solid">
          <fgColor indexed="22"/>
          <bgColor indexed="31"/>
        </patternFill>
      </fill>
    </dxf>
    <dxf>
      <font>
        <b/>
        <i val="0"/>
        <condense val="0"/>
        <extend val="0"/>
        <color indexed="2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39"/>
  <sheetViews>
    <sheetView topLeftCell="B9" zoomScale="55" zoomScaleNormal="55" zoomScaleSheetLayoutView="75" workbookViewId="0">
      <pane xSplit="1" topLeftCell="AE1" activePane="topRight" state="frozen"/>
      <selection activeCell="B1" sqref="B1"/>
      <selection pane="topRight" activeCell="AK46" sqref="AK46"/>
    </sheetView>
  </sheetViews>
  <sheetFormatPr defaultRowHeight="12.75" outlineLevelRow="1" x14ac:dyDescent="0.2"/>
  <cols>
    <col min="1" max="1" width="4.140625" style="1" hidden="1" customWidth="1"/>
    <col min="2" max="2" width="57.7109375" style="1" customWidth="1"/>
    <col min="3" max="3" width="3.7109375" style="2" customWidth="1"/>
    <col min="4" max="4" width="23.28515625" style="1" bestFit="1" customWidth="1"/>
    <col min="5" max="5" width="11.7109375" style="1" customWidth="1"/>
    <col min="6" max="6" width="9.28515625" style="1" customWidth="1"/>
    <col min="7" max="7" width="8.7109375" style="1" bestFit="1" customWidth="1"/>
    <col min="8" max="9" width="8.7109375" bestFit="1" customWidth="1"/>
    <col min="10" max="11" width="8.7109375" style="1" bestFit="1" customWidth="1"/>
    <col min="12" max="12" width="9.28515625" style="1" customWidth="1"/>
    <col min="13" max="18" width="8.7109375" style="1" customWidth="1"/>
    <col min="19" max="19" width="9.28515625" style="1" customWidth="1"/>
    <col min="20" max="34" width="8.7109375" style="1" customWidth="1"/>
    <col min="35" max="36" width="9.28515625" style="1" customWidth="1"/>
    <col min="37" max="48" width="8.7109375" style="1" customWidth="1"/>
    <col min="49" max="56" width="9.140625" style="1" customWidth="1"/>
    <col min="57" max="57" width="11" style="1" customWidth="1"/>
    <col min="58" max="70" width="9.140625" style="1" customWidth="1"/>
    <col min="71" max="76" width="10.7109375" style="1" customWidth="1"/>
    <col min="77" max="77" width="22.140625" style="2" customWidth="1"/>
    <col min="78" max="82" width="9.140625" style="1"/>
    <col min="83" max="83" width="36.140625" style="1" customWidth="1"/>
    <col min="84" max="16384" width="9.140625" style="1"/>
  </cols>
  <sheetData>
    <row r="1" spans="1:84" s="8" customFormat="1" ht="19.5" customHeight="1" outlineLevel="1" thickBot="1" x14ac:dyDescent="0.35">
      <c r="A1" s="7"/>
      <c r="C1" s="9"/>
      <c r="F1" s="348"/>
      <c r="G1" s="348"/>
      <c r="H1" s="348"/>
      <c r="I1" s="348"/>
      <c r="J1" s="348"/>
      <c r="K1" s="348"/>
      <c r="L1" s="346"/>
      <c r="M1" s="346"/>
      <c r="N1" s="346"/>
      <c r="O1" s="346"/>
      <c r="P1" s="346"/>
      <c r="Q1" s="346"/>
      <c r="R1" s="346"/>
      <c r="S1" s="345" t="s">
        <v>27</v>
      </c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  <c r="AV1" s="343" t="s">
        <v>39</v>
      </c>
      <c r="AW1" s="343"/>
      <c r="AX1" s="343"/>
      <c r="AY1" s="343"/>
      <c r="AZ1" s="343"/>
      <c r="BA1" s="343"/>
      <c r="BB1" s="343"/>
      <c r="BC1" s="343"/>
      <c r="BD1" s="343"/>
      <c r="BE1" s="343"/>
      <c r="BF1" s="343"/>
      <c r="BG1" s="343"/>
      <c r="BH1" s="343"/>
      <c r="BI1" s="343"/>
      <c r="BJ1" s="343"/>
      <c r="BK1" s="343"/>
      <c r="BL1" s="343"/>
      <c r="BM1" s="343"/>
      <c r="BN1" s="343"/>
      <c r="BO1" s="343"/>
      <c r="BP1" s="343"/>
      <c r="BQ1" s="343"/>
      <c r="BR1" s="343"/>
      <c r="BS1" s="351" t="s">
        <v>31</v>
      </c>
      <c r="BT1" s="351"/>
      <c r="BU1" s="351"/>
      <c r="BV1" s="351"/>
      <c r="BW1" s="351"/>
      <c r="BX1" s="351"/>
      <c r="BY1" s="352"/>
      <c r="BZ1" s="357" t="s">
        <v>32</v>
      </c>
      <c r="CA1" s="358"/>
      <c r="CB1" s="358"/>
      <c r="CC1" s="358"/>
      <c r="CD1" s="359"/>
    </row>
    <row r="2" spans="1:84" s="8" customFormat="1" ht="19.5" customHeight="1" outlineLevel="1" thickBot="1" x14ac:dyDescent="0.35">
      <c r="A2" s="7"/>
      <c r="C2" s="9"/>
      <c r="E2" s="345" t="s">
        <v>1</v>
      </c>
      <c r="F2" s="346"/>
      <c r="G2" s="346"/>
      <c r="H2" s="346"/>
      <c r="I2" s="346"/>
      <c r="J2" s="346"/>
      <c r="K2" s="347"/>
      <c r="L2" s="345" t="s">
        <v>24</v>
      </c>
      <c r="M2" s="346"/>
      <c r="N2" s="346"/>
      <c r="O2" s="346"/>
      <c r="P2" s="346"/>
      <c r="Q2" s="346"/>
      <c r="R2" s="347"/>
      <c r="S2" s="345" t="s">
        <v>26</v>
      </c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7"/>
      <c r="AI2" s="345" t="s">
        <v>36</v>
      </c>
      <c r="AJ2" s="346"/>
      <c r="AK2" s="346"/>
      <c r="AL2" s="346"/>
      <c r="AM2" s="346"/>
      <c r="AN2" s="346"/>
      <c r="AO2" s="346"/>
      <c r="AP2" s="346"/>
      <c r="AQ2" s="346"/>
      <c r="AR2" s="346"/>
      <c r="AS2" s="346"/>
      <c r="AT2" s="346"/>
      <c r="AU2" s="346"/>
      <c r="AV2" s="343" t="s">
        <v>40</v>
      </c>
      <c r="AW2" s="343"/>
      <c r="AX2" s="343"/>
      <c r="AY2" s="343"/>
      <c r="AZ2" s="343"/>
      <c r="BA2" s="343"/>
      <c r="BB2" s="343"/>
      <c r="BC2" s="343"/>
      <c r="BD2" s="343"/>
      <c r="BE2" s="343"/>
      <c r="BF2" s="343"/>
      <c r="BG2" s="343"/>
      <c r="BH2" s="343"/>
      <c r="BI2" s="343" t="s">
        <v>41</v>
      </c>
      <c r="BJ2" s="343"/>
      <c r="BK2" s="343"/>
      <c r="BL2" s="343"/>
      <c r="BM2" s="343"/>
      <c r="BN2" s="343"/>
      <c r="BO2" s="343"/>
      <c r="BP2" s="343"/>
      <c r="BQ2" s="343"/>
      <c r="BR2" s="343"/>
      <c r="BS2" s="353"/>
      <c r="BT2" s="353"/>
      <c r="BU2" s="353"/>
      <c r="BV2" s="353"/>
      <c r="BW2" s="353"/>
      <c r="BX2" s="353"/>
      <c r="BY2" s="354"/>
      <c r="BZ2" s="360"/>
      <c r="CA2" s="361"/>
      <c r="CB2" s="361"/>
      <c r="CC2" s="361"/>
      <c r="CD2" s="362"/>
    </row>
    <row r="3" spans="1:84" s="83" customFormat="1" ht="145.5" customHeight="1" outlineLevel="1" thickBot="1" x14ac:dyDescent="0.25">
      <c r="A3" s="349" t="s">
        <v>28</v>
      </c>
      <c r="B3" s="350"/>
      <c r="C3" s="350"/>
      <c r="D3" s="350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8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8"/>
      <c r="AV3" s="138"/>
      <c r="AW3" s="138"/>
      <c r="AX3" s="138"/>
      <c r="AY3" s="138"/>
      <c r="AZ3" s="138"/>
      <c r="BA3" s="138"/>
      <c r="BB3" s="138"/>
      <c r="BC3" s="138"/>
      <c r="BD3" s="146"/>
      <c r="BE3" s="146"/>
      <c r="BF3" s="146"/>
      <c r="BG3" s="146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355"/>
      <c r="BT3" s="355"/>
      <c r="BU3" s="355"/>
      <c r="BV3" s="355"/>
      <c r="BW3" s="355"/>
      <c r="BX3" s="355"/>
      <c r="BY3" s="356"/>
      <c r="BZ3" s="363"/>
      <c r="CA3" s="364"/>
      <c r="CB3" s="364"/>
      <c r="CC3" s="364"/>
      <c r="CD3" s="365"/>
    </row>
    <row r="4" spans="1:84" s="12" customFormat="1" ht="265.5" customHeight="1" thickBot="1" x14ac:dyDescent="0.35">
      <c r="A4" s="86" t="s">
        <v>2</v>
      </c>
      <c r="B4" s="87" t="s">
        <v>3</v>
      </c>
      <c r="C4" s="88" t="s">
        <v>22</v>
      </c>
      <c r="D4" s="88" t="s">
        <v>5</v>
      </c>
      <c r="E4" s="84" t="s">
        <v>122</v>
      </c>
      <c r="F4" s="84" t="s">
        <v>87</v>
      </c>
      <c r="G4" s="57" t="s">
        <v>71</v>
      </c>
      <c r="H4" s="57" t="s">
        <v>123</v>
      </c>
      <c r="I4" s="62" t="s">
        <v>124</v>
      </c>
      <c r="J4" s="62" t="s">
        <v>72</v>
      </c>
      <c r="K4" s="62" t="s">
        <v>64</v>
      </c>
      <c r="L4" s="84" t="s">
        <v>410</v>
      </c>
      <c r="M4" s="57" t="s">
        <v>411</v>
      </c>
      <c r="N4" s="57" t="s">
        <v>412</v>
      </c>
      <c r="O4" s="62" t="s">
        <v>413</v>
      </c>
      <c r="P4" s="62" t="s">
        <v>414</v>
      </c>
      <c r="Q4" s="62" t="s">
        <v>415</v>
      </c>
      <c r="R4" s="62" t="s">
        <v>416</v>
      </c>
      <c r="S4" s="57" t="s">
        <v>444</v>
      </c>
      <c r="T4" s="57" t="s">
        <v>455</v>
      </c>
      <c r="U4" s="57" t="s">
        <v>456</v>
      </c>
      <c r="V4" s="57" t="s">
        <v>457</v>
      </c>
      <c r="W4" s="57" t="s">
        <v>458</v>
      </c>
      <c r="X4" s="57" t="s">
        <v>459</v>
      </c>
      <c r="Y4" s="57" t="s">
        <v>622</v>
      </c>
      <c r="Z4" s="57" t="s">
        <v>460</v>
      </c>
      <c r="AA4" s="57" t="s">
        <v>448</v>
      </c>
      <c r="AB4" s="57" t="s">
        <v>461</v>
      </c>
      <c r="AC4" s="57" t="s">
        <v>462</v>
      </c>
      <c r="AD4" s="57" t="s">
        <v>623</v>
      </c>
      <c r="AE4" s="57" t="s">
        <v>450</v>
      </c>
      <c r="AF4" s="62" t="s">
        <v>463</v>
      </c>
      <c r="AG4" s="62" t="s">
        <v>464</v>
      </c>
      <c r="AH4" s="76" t="s">
        <v>465</v>
      </c>
      <c r="AI4" s="57" t="s">
        <v>444</v>
      </c>
      <c r="AJ4" s="57" t="s">
        <v>540</v>
      </c>
      <c r="AK4" s="57" t="s">
        <v>541</v>
      </c>
      <c r="AL4" s="57" t="s">
        <v>542</v>
      </c>
      <c r="AM4" s="57" t="s">
        <v>543</v>
      </c>
      <c r="AN4" s="57" t="s">
        <v>544</v>
      </c>
      <c r="AO4" s="57" t="s">
        <v>461</v>
      </c>
      <c r="AP4" s="57" t="s">
        <v>462</v>
      </c>
      <c r="AQ4" s="57" t="s">
        <v>545</v>
      </c>
      <c r="AR4" s="62" t="s">
        <v>546</v>
      </c>
      <c r="AS4" s="62" t="s">
        <v>547</v>
      </c>
      <c r="AT4" s="62" t="s">
        <v>548</v>
      </c>
      <c r="AU4" s="76" t="s">
        <v>549</v>
      </c>
      <c r="AV4" s="57" t="s">
        <v>587</v>
      </c>
      <c r="AW4" s="57" t="s">
        <v>588</v>
      </c>
      <c r="AX4" s="57" t="s">
        <v>589</v>
      </c>
      <c r="AY4" s="57" t="s">
        <v>590</v>
      </c>
      <c r="AZ4" s="57" t="s">
        <v>591</v>
      </c>
      <c r="BA4" s="57" t="s">
        <v>592</v>
      </c>
      <c r="BB4" s="57" t="s">
        <v>593</v>
      </c>
      <c r="BC4" s="145" t="s">
        <v>594</v>
      </c>
      <c r="BD4" s="143" t="s">
        <v>595</v>
      </c>
      <c r="BE4" s="143" t="s">
        <v>596</v>
      </c>
      <c r="BF4" s="143" t="s">
        <v>597</v>
      </c>
      <c r="BG4" s="143" t="s">
        <v>598</v>
      </c>
      <c r="BH4" s="143" t="s">
        <v>599</v>
      </c>
      <c r="BI4" s="145"/>
      <c r="BJ4" s="145"/>
      <c r="BK4" s="145"/>
      <c r="BL4" s="145"/>
      <c r="BM4" s="145"/>
      <c r="BN4" s="145"/>
      <c r="BO4" s="143"/>
      <c r="BP4" s="143"/>
      <c r="BQ4" s="143"/>
      <c r="BR4" s="143"/>
      <c r="BS4" s="10" t="s">
        <v>6</v>
      </c>
      <c r="BT4" s="10" t="s">
        <v>23</v>
      </c>
      <c r="BU4" s="10" t="s">
        <v>25</v>
      </c>
      <c r="BV4" s="10" t="s">
        <v>33</v>
      </c>
      <c r="BW4" s="10" t="s">
        <v>37</v>
      </c>
      <c r="BX4" s="10" t="s">
        <v>38</v>
      </c>
      <c r="BY4" s="11" t="s">
        <v>7</v>
      </c>
      <c r="BZ4" s="94" t="s">
        <v>8</v>
      </c>
      <c r="CA4" s="94" t="s">
        <v>9</v>
      </c>
      <c r="CB4" s="94" t="s">
        <v>10</v>
      </c>
      <c r="CC4" s="94" t="s">
        <v>11</v>
      </c>
      <c r="CD4" s="94" t="s">
        <v>12</v>
      </c>
    </row>
    <row r="5" spans="1:84" s="19" customFormat="1" ht="40.5" customHeight="1" thickBot="1" x14ac:dyDescent="0.35">
      <c r="A5" s="13"/>
      <c r="B5" s="14" t="s">
        <v>13</v>
      </c>
      <c r="C5" s="15"/>
      <c r="D5" s="59"/>
      <c r="E5" s="85"/>
      <c r="F5" s="85"/>
      <c r="G5" s="16"/>
      <c r="H5" s="16"/>
      <c r="I5" s="16"/>
      <c r="J5" s="16"/>
      <c r="K5" s="16"/>
      <c r="L5" s="17"/>
      <c r="M5" s="17"/>
      <c r="N5" s="17"/>
      <c r="O5" s="16"/>
      <c r="P5" s="16"/>
      <c r="Q5" s="16"/>
      <c r="R5" s="16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17" t="s">
        <v>14</v>
      </c>
      <c r="AJ5" s="17"/>
      <c r="AK5" s="17" t="s">
        <v>14</v>
      </c>
      <c r="AL5" s="17" t="s">
        <v>14</v>
      </c>
      <c r="AM5" s="17" t="s">
        <v>14</v>
      </c>
      <c r="AN5" s="17"/>
      <c r="AO5" s="17" t="s">
        <v>14</v>
      </c>
      <c r="AP5" s="17" t="s">
        <v>14</v>
      </c>
      <c r="AQ5" s="17" t="s">
        <v>14</v>
      </c>
      <c r="AR5" s="17" t="s">
        <v>15</v>
      </c>
      <c r="AS5" s="17" t="s">
        <v>15</v>
      </c>
      <c r="AT5" s="17" t="s">
        <v>15</v>
      </c>
      <c r="AU5" s="17" t="s">
        <v>15</v>
      </c>
      <c r="AV5" s="17" t="s">
        <v>14</v>
      </c>
      <c r="AW5" s="17" t="s">
        <v>14</v>
      </c>
      <c r="AX5" s="17" t="s">
        <v>14</v>
      </c>
      <c r="AY5" s="17"/>
      <c r="AZ5" s="17"/>
      <c r="BA5" s="17"/>
      <c r="BB5" s="17" t="s">
        <v>14</v>
      </c>
      <c r="BC5" s="17" t="s">
        <v>14</v>
      </c>
      <c r="BD5" s="17" t="s">
        <v>15</v>
      </c>
      <c r="BE5" s="17" t="s">
        <v>15</v>
      </c>
      <c r="BF5" s="17" t="s">
        <v>15</v>
      </c>
      <c r="BG5" s="17" t="s">
        <v>15</v>
      </c>
      <c r="BH5" s="17" t="s">
        <v>15</v>
      </c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341" t="s">
        <v>34</v>
      </c>
      <c r="BT5" s="341"/>
      <c r="BU5" s="341"/>
      <c r="BV5" s="341"/>
      <c r="BW5" s="341"/>
      <c r="BX5" s="342"/>
      <c r="BY5" s="92" t="s">
        <v>35</v>
      </c>
      <c r="BZ5" s="90"/>
      <c r="CA5" s="90"/>
      <c r="CB5" s="90"/>
      <c r="CC5" s="18"/>
      <c r="CD5" s="18"/>
    </row>
    <row r="6" spans="1:84" s="19" customFormat="1" ht="18" customHeight="1" thickBot="1" x14ac:dyDescent="0.25">
      <c r="A6" s="13"/>
      <c r="B6" s="89" t="s">
        <v>29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>
        <v>72</v>
      </c>
      <c r="T6" s="89">
        <v>72</v>
      </c>
      <c r="U6" s="89">
        <v>72</v>
      </c>
      <c r="V6" s="89">
        <v>72</v>
      </c>
      <c r="W6" s="89"/>
      <c r="X6" s="89">
        <v>72</v>
      </c>
      <c r="Y6" s="89"/>
      <c r="Z6" s="89"/>
      <c r="AA6" s="89"/>
      <c r="AB6" s="89">
        <v>126</v>
      </c>
      <c r="AC6" s="89">
        <v>180</v>
      </c>
      <c r="AD6" s="89"/>
      <c r="AE6" s="89">
        <v>144</v>
      </c>
      <c r="AF6" s="89">
        <v>108</v>
      </c>
      <c r="AG6" s="89">
        <v>180</v>
      </c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91"/>
      <c r="CA6" s="91"/>
      <c r="CB6" s="91"/>
      <c r="CC6" s="89"/>
      <c r="CD6" s="89"/>
    </row>
    <row r="7" spans="1:84" s="19" customFormat="1" ht="18" customHeight="1" thickBot="1" x14ac:dyDescent="0.25">
      <c r="A7" s="13"/>
      <c r="B7" s="105" t="s">
        <v>30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89"/>
      <c r="CA7" s="89"/>
      <c r="CB7" s="89"/>
      <c r="CC7" s="89"/>
      <c r="CD7" s="89"/>
    </row>
    <row r="8" spans="1:84" s="104" customFormat="1" ht="21.75" customHeight="1" thickBot="1" x14ac:dyDescent="0.3">
      <c r="A8" s="103"/>
      <c r="B8" s="102" t="s">
        <v>16</v>
      </c>
      <c r="C8" s="101"/>
      <c r="D8" s="100"/>
      <c r="E8" s="99" t="e">
        <f t="shared" ref="E8:O8" si="0">AVERAGE(E9:E36)</f>
        <v>#DIV/0!</v>
      </c>
      <c r="F8" s="99">
        <f t="shared" si="0"/>
        <v>74.5</v>
      </c>
      <c r="G8" s="99">
        <f t="shared" si="0"/>
        <v>79.5</v>
      </c>
      <c r="H8" s="99">
        <f t="shared" si="0"/>
        <v>83.181818181818187</v>
      </c>
      <c r="I8" s="99">
        <f t="shared" si="0"/>
        <v>81.590909090909093</v>
      </c>
      <c r="J8" s="99">
        <f t="shared" si="0"/>
        <v>76.818181818181813</v>
      </c>
      <c r="K8" s="99">
        <f t="shared" si="0"/>
        <v>71.409090909090907</v>
      </c>
      <c r="L8" s="98">
        <f t="shared" si="0"/>
        <v>76.045454545454547</v>
      </c>
      <c r="M8" s="98">
        <f t="shared" si="0"/>
        <v>73.86363636363636</v>
      </c>
      <c r="N8" s="98">
        <f t="shared" si="0"/>
        <v>79.954545454545453</v>
      </c>
      <c r="O8" s="98">
        <f t="shared" si="0"/>
        <v>77.045454545454547</v>
      </c>
      <c r="P8" s="98"/>
      <c r="Q8" s="98">
        <f t="shared" ref="Q8:V8" si="1">AVERAGE(Q9:Q36)</f>
        <v>80.5</v>
      </c>
      <c r="R8" s="98">
        <f t="shared" si="1"/>
        <v>76.090909090909093</v>
      </c>
      <c r="S8" s="97" t="e">
        <f t="shared" si="1"/>
        <v>#DIV/0!</v>
      </c>
      <c r="T8" s="97">
        <f t="shared" si="1"/>
        <v>85.36363636363636</v>
      </c>
      <c r="U8" s="97">
        <f t="shared" si="1"/>
        <v>81.409090909090907</v>
      </c>
      <c r="V8" s="97">
        <f t="shared" si="1"/>
        <v>73</v>
      </c>
      <c r="W8" s="97"/>
      <c r="X8" s="97">
        <f>AVERAGE(X9:X36)</f>
        <v>86.666666666666671</v>
      </c>
      <c r="Y8" s="97"/>
      <c r="Z8" s="97"/>
      <c r="AA8" s="97"/>
      <c r="AB8" s="97">
        <f t="shared" ref="AB8:AM8" si="2">AVERAGE(AB9:AB36)</f>
        <v>84</v>
      </c>
      <c r="AC8" s="97">
        <f t="shared" si="2"/>
        <v>78</v>
      </c>
      <c r="AD8" s="97"/>
      <c r="AE8" s="97">
        <f t="shared" si="2"/>
        <v>58</v>
      </c>
      <c r="AF8" s="97">
        <f t="shared" si="2"/>
        <v>76.090909090909093</v>
      </c>
      <c r="AG8" s="97">
        <f t="shared" si="2"/>
        <v>83.045454545454547</v>
      </c>
      <c r="AH8" s="97">
        <f t="shared" si="2"/>
        <v>82.227272727272734</v>
      </c>
      <c r="AI8" s="96">
        <f t="shared" si="2"/>
        <v>26</v>
      </c>
      <c r="AJ8" s="96"/>
      <c r="AK8" s="96">
        <f t="shared" si="2"/>
        <v>78.521739130434781</v>
      </c>
      <c r="AL8" s="96">
        <f t="shared" si="2"/>
        <v>60</v>
      </c>
      <c r="AM8" s="96">
        <f t="shared" si="2"/>
        <v>98</v>
      </c>
      <c r="AN8" s="96"/>
      <c r="AO8" s="96">
        <f t="shared" ref="AO8:AX8" si="3">AVERAGE(AO9:AO36)</f>
        <v>65.333333333333329</v>
      </c>
      <c r="AP8" s="96">
        <f t="shared" si="3"/>
        <v>75</v>
      </c>
      <c r="AQ8" s="96">
        <f t="shared" si="3"/>
        <v>52.666666666666664</v>
      </c>
      <c r="AR8" s="96">
        <f t="shared" si="3"/>
        <v>77.217391304347828</v>
      </c>
      <c r="AS8" s="96">
        <f t="shared" si="3"/>
        <v>82.826086956521735</v>
      </c>
      <c r="AT8" s="96">
        <f t="shared" si="3"/>
        <v>80.652173913043484</v>
      </c>
      <c r="AU8" s="96">
        <f t="shared" si="3"/>
        <v>79.913043478260875</v>
      </c>
      <c r="AV8" s="96">
        <f t="shared" si="3"/>
        <v>60</v>
      </c>
      <c r="AW8" s="96">
        <f t="shared" si="3"/>
        <v>84</v>
      </c>
      <c r="AX8" s="96">
        <f t="shared" si="3"/>
        <v>60</v>
      </c>
      <c r="AY8" s="96"/>
      <c r="AZ8" s="96"/>
      <c r="BA8" s="96"/>
      <c r="BB8" s="96">
        <f t="shared" ref="BB8:BY8" si="4">AVERAGE(BB9:BB36)</f>
        <v>69.478260869565219</v>
      </c>
      <c r="BC8" s="96">
        <f t="shared" si="4"/>
        <v>69.739130434782609</v>
      </c>
      <c r="BD8" s="96">
        <f t="shared" si="4"/>
        <v>82.086956521739125</v>
      </c>
      <c r="BE8" s="96">
        <f t="shared" si="4"/>
        <v>74.565217391304344</v>
      </c>
      <c r="BF8" s="96">
        <f t="shared" si="4"/>
        <v>91.333333333333329</v>
      </c>
      <c r="BG8" s="96">
        <f t="shared" si="4"/>
        <v>61.909090909090907</v>
      </c>
      <c r="BH8" s="96">
        <f t="shared" si="4"/>
        <v>56.333333333333336</v>
      </c>
      <c r="BI8" s="96" t="e">
        <f t="shared" si="4"/>
        <v>#DIV/0!</v>
      </c>
      <c r="BJ8" s="96" t="e">
        <f t="shared" si="4"/>
        <v>#DIV/0!</v>
      </c>
      <c r="BK8" s="96" t="e">
        <f t="shared" si="4"/>
        <v>#DIV/0!</v>
      </c>
      <c r="BL8" s="96" t="e">
        <f t="shared" si="4"/>
        <v>#DIV/0!</v>
      </c>
      <c r="BM8" s="96" t="e">
        <f t="shared" si="4"/>
        <v>#DIV/0!</v>
      </c>
      <c r="BN8" s="96" t="e">
        <f t="shared" si="4"/>
        <v>#DIV/0!</v>
      </c>
      <c r="BO8" s="96" t="e">
        <f t="shared" si="4"/>
        <v>#DIV/0!</v>
      </c>
      <c r="BP8" s="96" t="e">
        <f t="shared" si="4"/>
        <v>#DIV/0!</v>
      </c>
      <c r="BQ8" s="96" t="e">
        <f t="shared" si="4"/>
        <v>#DIV/0!</v>
      </c>
      <c r="BR8" s="96" t="e">
        <f t="shared" si="4"/>
        <v>#DIV/0!</v>
      </c>
      <c r="BS8" s="96">
        <f t="shared" si="4"/>
        <v>77.833333333333343</v>
      </c>
      <c r="BT8" s="96">
        <f t="shared" si="4"/>
        <v>78.278911564625858</v>
      </c>
      <c r="BU8" s="96">
        <f t="shared" si="4"/>
        <v>82.834586466165419</v>
      </c>
      <c r="BV8" s="96">
        <f t="shared" si="4"/>
        <v>84.646616541353382</v>
      </c>
      <c r="BW8" s="96">
        <f t="shared" si="4"/>
        <v>83.3125</v>
      </c>
      <c r="BX8" s="96" t="e">
        <f t="shared" si="4"/>
        <v>#DIV/0!</v>
      </c>
      <c r="BY8" s="96">
        <f t="shared" si="4"/>
        <v>85.082251082251091</v>
      </c>
      <c r="BZ8" s="95"/>
      <c r="CA8" s="95"/>
      <c r="CB8" s="95"/>
      <c r="CC8" s="95"/>
      <c r="CD8" s="95"/>
    </row>
    <row r="9" spans="1:84" s="22" customFormat="1" ht="20.100000000000001" customHeight="1" thickBot="1" x14ac:dyDescent="0.35">
      <c r="A9" s="26">
        <v>1</v>
      </c>
      <c r="B9" s="63" t="s">
        <v>101</v>
      </c>
      <c r="C9" s="60" t="s">
        <v>73</v>
      </c>
      <c r="D9" s="58" t="s">
        <v>89</v>
      </c>
      <c r="E9" s="182"/>
      <c r="F9" s="182">
        <v>74</v>
      </c>
      <c r="G9" s="182">
        <v>67</v>
      </c>
      <c r="H9" s="182">
        <v>82</v>
      </c>
      <c r="I9" s="182">
        <v>74</v>
      </c>
      <c r="J9" s="182">
        <v>62</v>
      </c>
      <c r="K9" s="182">
        <v>65</v>
      </c>
      <c r="L9" s="183">
        <v>61</v>
      </c>
      <c r="M9" s="183">
        <v>60</v>
      </c>
      <c r="N9" s="183">
        <v>60</v>
      </c>
      <c r="O9" s="184">
        <v>60</v>
      </c>
      <c r="P9" s="184">
        <v>75</v>
      </c>
      <c r="Q9" s="184">
        <v>63</v>
      </c>
      <c r="R9" s="184">
        <v>60</v>
      </c>
      <c r="S9" s="185"/>
      <c r="T9" s="191">
        <v>76</v>
      </c>
      <c r="U9" s="191">
        <v>69</v>
      </c>
      <c r="V9" s="191"/>
      <c r="W9" s="191">
        <v>60</v>
      </c>
      <c r="X9" s="191"/>
      <c r="Y9" s="191"/>
      <c r="Z9" s="191"/>
      <c r="AA9" s="191"/>
      <c r="AB9" s="191"/>
      <c r="AC9" s="191"/>
      <c r="AD9" s="191"/>
      <c r="AE9" s="191">
        <v>70</v>
      </c>
      <c r="AF9" s="191">
        <v>65</v>
      </c>
      <c r="AG9" s="191">
        <v>60</v>
      </c>
      <c r="AH9" s="191">
        <v>60</v>
      </c>
      <c r="AI9" s="188"/>
      <c r="AJ9" s="188">
        <v>88</v>
      </c>
      <c r="AK9" s="189">
        <v>0</v>
      </c>
      <c r="AL9" s="189"/>
      <c r="AM9" s="189"/>
      <c r="AN9" s="189"/>
      <c r="AO9" s="189"/>
      <c r="AP9" s="189"/>
      <c r="AQ9" s="189">
        <v>60</v>
      </c>
      <c r="AR9" s="189">
        <v>69</v>
      </c>
      <c r="AS9" s="189">
        <v>67</v>
      </c>
      <c r="AT9" s="189">
        <v>66</v>
      </c>
      <c r="AU9" s="190">
        <v>64</v>
      </c>
      <c r="AV9" s="191"/>
      <c r="AW9" s="191"/>
      <c r="AX9" s="191"/>
      <c r="AY9" s="191"/>
      <c r="AZ9" s="191">
        <v>60</v>
      </c>
      <c r="BA9" s="191"/>
      <c r="BB9" s="191">
        <v>60</v>
      </c>
      <c r="BC9" s="191">
        <v>60</v>
      </c>
      <c r="BD9" s="191">
        <v>70</v>
      </c>
      <c r="BE9" s="191">
        <v>65</v>
      </c>
      <c r="BF9" s="191"/>
      <c r="BG9" s="191"/>
      <c r="BH9" s="191">
        <v>66</v>
      </c>
      <c r="BI9" s="191"/>
      <c r="BJ9" s="191"/>
      <c r="BK9" s="191"/>
      <c r="BL9" s="191"/>
      <c r="BM9" s="191"/>
      <c r="BN9" s="191"/>
      <c r="BO9" s="191"/>
      <c r="BP9" s="191"/>
      <c r="BQ9" s="191"/>
      <c r="BR9" s="191"/>
      <c r="BS9" s="130">
        <f t="shared" ref="BS9:BS35" si="5">IF(COUNTIF(F9:K9,"&gt;59")=COUNTA(F9:K9),(IF(COUNTA(F9:K9)&gt;0,SUM(F9:K9)/COUNT(F9:K9),"св")),"Нет п/оц.")</f>
        <v>70.666666666666671</v>
      </c>
      <c r="BT9" s="131">
        <f t="shared" ref="BT9:BT35" si="6">IF(COUNTIF(L9:R9,"&gt;59")=COUNTA(L9:R9),(IF(COUNTA(L9:R9)&gt;0,SUM(L9:R9)/COUNT(L9:R9),"св")),"Нет п/оц.")</f>
        <v>62.714285714285715</v>
      </c>
      <c r="BU9" s="131">
        <f t="shared" ref="BU9:BU35" si="7">IF(COUNTIF(S9:AH9,"&gt;59")=COUNTA(S9:AH9),(IF(COUNTA(S9:AH9)&gt;0,SUM(S9:AH9)/COUNT(S9:AH9),"св")),"Нет п/оц.")</f>
        <v>65.714285714285708</v>
      </c>
      <c r="BV9" s="131" t="str">
        <f t="shared" ref="BV9:BV31" si="8">IF(COUNTIF(AI9:AU9,"&gt;59")=COUNTA(AI9:AU9),(IF(COUNTA(AI9:AU9)&gt;0,SUM(AI9:AU9)/COUNT(AI9:AU9),"св")),"Нет п/оц.")</f>
        <v>Нет п/оц.</v>
      </c>
      <c r="BW9" s="131">
        <f t="shared" ref="BW9:BW31" si="9">IF(COUNTIF(AV9:BH9,"&gt;59")=COUNTA(AV9:BH9),(IF(COUNTA(AV9:BH9)&gt;0,SUM(AV9:BH9)/COUNT(AV9:BH9),"св")),"Нет п/оц.")</f>
        <v>63.5</v>
      </c>
      <c r="BX9" s="131" t="str">
        <f t="shared" ref="BX9:BX31" si="10">IF(COUNTIF(BI9:BR9,"&gt;59")=COUNTA(BI9:BR9),(IF(COUNTA(BI9:BR9)&gt;0,SUM(BI9:BR9)/COUNT(BI9:BR9),"св")),"Нет п/оц.")</f>
        <v>св</v>
      </c>
      <c r="BY9" s="131" t="str">
        <f t="shared" ref="BY9:BY35" si="11">IF(COUNTIF(F9:BR9,"&gt;59")=COUNTA(F9:BR9),(IF(COUNTA(F9:BR9)&gt;0,SUM(F9:BR9)/COUNT(F9:BR9),"св")),"Нет п/оц.")</f>
        <v>Нет п/оц.</v>
      </c>
      <c r="BZ9" s="24">
        <f t="shared" ref="BZ9:BZ35" si="12">COUNTIF(F9:BR9,"&gt;=90")</f>
        <v>0</v>
      </c>
      <c r="CA9" s="24">
        <f t="shared" ref="CA9:CA35" si="13">COUNTIFS(F9:BR9,"&gt;=74",F9:BR9,"&lt;90")</f>
        <v>6</v>
      </c>
      <c r="CB9" s="24">
        <f t="shared" ref="CB9:CB35" si="14">COUNTIFS(F9:BR9,"&gt;=60",F9:BR9,"&lt;74")</f>
        <v>26</v>
      </c>
      <c r="CC9" s="24">
        <f t="shared" ref="CC9:CC31" si="15">CB9+CA9+BZ9</f>
        <v>32</v>
      </c>
      <c r="CD9" s="25">
        <f t="shared" ref="CD9:CD31" si="16">BZ9/CC9*100</f>
        <v>0</v>
      </c>
      <c r="CF9" s="22">
        <f>COUNTIF(F9:BR9,"&lt;60")+COUNTIF(F9:BR9,"=нз")</f>
        <v>1</v>
      </c>
    </row>
    <row r="10" spans="1:84" s="22" customFormat="1" ht="20.100000000000001" customHeight="1" thickBot="1" x14ac:dyDescent="0.35">
      <c r="A10" s="23">
        <v>2</v>
      </c>
      <c r="B10" s="63" t="s">
        <v>102</v>
      </c>
      <c r="C10" s="61" t="s">
        <v>73</v>
      </c>
      <c r="D10" s="58" t="s">
        <v>89</v>
      </c>
      <c r="E10" s="182"/>
      <c r="F10" s="182">
        <v>75</v>
      </c>
      <c r="G10" s="182">
        <v>60</v>
      </c>
      <c r="H10" s="182">
        <v>74</v>
      </c>
      <c r="I10" s="182">
        <v>83</v>
      </c>
      <c r="J10" s="182">
        <v>74</v>
      </c>
      <c r="K10" s="182">
        <v>65</v>
      </c>
      <c r="L10" s="183">
        <v>62</v>
      </c>
      <c r="M10" s="183">
        <v>60</v>
      </c>
      <c r="N10" s="183">
        <v>67</v>
      </c>
      <c r="O10" s="184">
        <v>60</v>
      </c>
      <c r="P10" s="184">
        <v>60</v>
      </c>
      <c r="Q10" s="184">
        <v>79</v>
      </c>
      <c r="R10" s="184">
        <v>74</v>
      </c>
      <c r="S10" s="185"/>
      <c r="T10" s="191">
        <v>93</v>
      </c>
      <c r="U10" s="191">
        <v>62</v>
      </c>
      <c r="V10" s="191"/>
      <c r="W10" s="191">
        <v>60</v>
      </c>
      <c r="X10" s="191"/>
      <c r="Y10" s="191"/>
      <c r="Z10" s="191"/>
      <c r="AA10" s="191"/>
      <c r="AB10" s="191"/>
      <c r="AC10" s="191"/>
      <c r="AD10" s="191"/>
      <c r="AE10" s="191">
        <v>33</v>
      </c>
      <c r="AF10" s="191">
        <v>65</v>
      </c>
      <c r="AG10" s="191">
        <v>70</v>
      </c>
      <c r="AH10" s="191">
        <v>66</v>
      </c>
      <c r="AI10" s="188"/>
      <c r="AJ10" s="188">
        <v>91</v>
      </c>
      <c r="AK10" s="186">
        <v>60</v>
      </c>
      <c r="AL10" s="186"/>
      <c r="AM10" s="186"/>
      <c r="AN10" s="186"/>
      <c r="AO10" s="186"/>
      <c r="AP10" s="186"/>
      <c r="AQ10" s="186">
        <v>60</v>
      </c>
      <c r="AR10" s="186">
        <v>64</v>
      </c>
      <c r="AS10" s="186">
        <v>73</v>
      </c>
      <c r="AT10" s="186">
        <v>65</v>
      </c>
      <c r="AU10" s="187">
        <v>66</v>
      </c>
      <c r="AV10" s="191"/>
      <c r="AW10" s="191"/>
      <c r="AX10" s="191"/>
      <c r="AY10" s="191"/>
      <c r="AZ10" s="191">
        <v>0</v>
      </c>
      <c r="BA10" s="191"/>
      <c r="BB10" s="191">
        <v>15</v>
      </c>
      <c r="BC10" s="191">
        <v>2</v>
      </c>
      <c r="BD10" s="191">
        <v>23</v>
      </c>
      <c r="BE10" s="191">
        <v>1</v>
      </c>
      <c r="BF10" s="191"/>
      <c r="BG10" s="191">
        <v>25</v>
      </c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77">
        <f t="shared" si="5"/>
        <v>71.833333333333329</v>
      </c>
      <c r="BT10" s="73">
        <f t="shared" si="6"/>
        <v>66</v>
      </c>
      <c r="BU10" s="73" t="str">
        <f t="shared" si="7"/>
        <v>Нет п/оц.</v>
      </c>
      <c r="BV10" s="73">
        <f t="shared" si="8"/>
        <v>68.428571428571431</v>
      </c>
      <c r="BW10" s="131" t="str">
        <f t="shared" si="9"/>
        <v>Нет п/оц.</v>
      </c>
      <c r="BX10" s="131" t="str">
        <f t="shared" si="10"/>
        <v>св</v>
      </c>
      <c r="BY10" s="131" t="str">
        <f t="shared" si="11"/>
        <v>Нет п/оц.</v>
      </c>
      <c r="BZ10" s="24">
        <f t="shared" si="12"/>
        <v>2</v>
      </c>
      <c r="CA10" s="24">
        <f t="shared" si="13"/>
        <v>6</v>
      </c>
      <c r="CB10" s="24">
        <f t="shared" si="14"/>
        <v>18</v>
      </c>
      <c r="CC10" s="24">
        <f t="shared" si="15"/>
        <v>26</v>
      </c>
      <c r="CD10" s="25">
        <f t="shared" si="16"/>
        <v>7.6923076923076925</v>
      </c>
      <c r="CF10" s="22">
        <f>COUNTIF(F10:BR10,"&lt;60")+COUNTIF(F10:BR10,"=нз")</f>
        <v>7</v>
      </c>
    </row>
    <row r="11" spans="1:84" ht="20.100000000000001" customHeight="1" x14ac:dyDescent="0.3">
      <c r="A11" s="23">
        <v>3</v>
      </c>
      <c r="B11" s="63" t="s">
        <v>103</v>
      </c>
      <c r="C11" s="60"/>
      <c r="D11" s="58" t="s">
        <v>89</v>
      </c>
      <c r="E11" s="182"/>
      <c r="F11" s="182">
        <v>76</v>
      </c>
      <c r="G11" s="182">
        <v>76</v>
      </c>
      <c r="H11" s="182">
        <v>82</v>
      </c>
      <c r="I11" s="182">
        <v>90</v>
      </c>
      <c r="J11" s="182">
        <v>63</v>
      </c>
      <c r="K11" s="182">
        <v>74</v>
      </c>
      <c r="L11" s="183">
        <v>75</v>
      </c>
      <c r="M11" s="183">
        <v>74</v>
      </c>
      <c r="N11" s="183">
        <v>90</v>
      </c>
      <c r="O11" s="184">
        <v>62</v>
      </c>
      <c r="P11" s="184">
        <v>80</v>
      </c>
      <c r="Q11" s="184">
        <v>71</v>
      </c>
      <c r="R11" s="184">
        <v>60</v>
      </c>
      <c r="S11" s="185"/>
      <c r="T11" s="191">
        <v>92</v>
      </c>
      <c r="U11" s="191">
        <v>60</v>
      </c>
      <c r="V11" s="191">
        <v>60</v>
      </c>
      <c r="W11" s="191"/>
      <c r="X11" s="191">
        <v>60</v>
      </c>
      <c r="Y11" s="191"/>
      <c r="Z11" s="191"/>
      <c r="AA11" s="191"/>
      <c r="AB11" s="191"/>
      <c r="AC11" s="191"/>
      <c r="AD11" s="191"/>
      <c r="AE11" s="191"/>
      <c r="AF11" s="191">
        <v>60</v>
      </c>
      <c r="AG11" s="191">
        <v>65</v>
      </c>
      <c r="AH11" s="191">
        <v>74</v>
      </c>
      <c r="AI11" s="188"/>
      <c r="AJ11" s="188">
        <v>97</v>
      </c>
      <c r="AK11" s="186">
        <v>70</v>
      </c>
      <c r="AL11" s="186"/>
      <c r="AM11" s="186"/>
      <c r="AN11" s="186">
        <v>67</v>
      </c>
      <c r="AO11" s="186"/>
      <c r="AP11" s="186"/>
      <c r="AQ11" s="186"/>
      <c r="AR11" s="186">
        <v>65</v>
      </c>
      <c r="AS11" s="186">
        <v>79</v>
      </c>
      <c r="AT11" s="186">
        <v>81</v>
      </c>
      <c r="AU11" s="187">
        <v>77</v>
      </c>
      <c r="AV11" s="191">
        <v>60</v>
      </c>
      <c r="AW11" s="191"/>
      <c r="AX11" s="191"/>
      <c r="AY11" s="191"/>
      <c r="AZ11" s="191"/>
      <c r="BA11" s="191"/>
      <c r="BB11" s="191">
        <v>60</v>
      </c>
      <c r="BC11" s="191">
        <v>74</v>
      </c>
      <c r="BD11" s="191">
        <v>95</v>
      </c>
      <c r="BE11" s="191">
        <v>88</v>
      </c>
      <c r="BF11" s="191"/>
      <c r="BG11" s="191"/>
      <c r="BH11" s="191">
        <v>66</v>
      </c>
      <c r="BI11" s="191"/>
      <c r="BJ11" s="191"/>
      <c r="BK11" s="191"/>
      <c r="BL11" s="191"/>
      <c r="BM11" s="191"/>
      <c r="BN11" s="191"/>
      <c r="BO11" s="191"/>
      <c r="BP11" s="191"/>
      <c r="BQ11" s="191"/>
      <c r="BR11" s="191"/>
      <c r="BS11" s="77">
        <f t="shared" si="5"/>
        <v>76.833333333333329</v>
      </c>
      <c r="BT11" s="73">
        <f t="shared" si="6"/>
        <v>73.142857142857139</v>
      </c>
      <c r="BU11" s="73">
        <f t="shared" si="7"/>
        <v>67.285714285714292</v>
      </c>
      <c r="BV11" s="73">
        <f t="shared" si="8"/>
        <v>76.571428571428569</v>
      </c>
      <c r="BW11" s="131">
        <f t="shared" si="9"/>
        <v>73.833333333333329</v>
      </c>
      <c r="BX11" s="131" t="str">
        <f t="shared" si="10"/>
        <v>св</v>
      </c>
      <c r="BY11" s="131">
        <f t="shared" si="11"/>
        <v>73.424242424242422</v>
      </c>
      <c r="BZ11" s="24">
        <f t="shared" si="12"/>
        <v>5</v>
      </c>
      <c r="CA11" s="24">
        <f t="shared" si="13"/>
        <v>13</v>
      </c>
      <c r="CB11" s="24">
        <f t="shared" si="14"/>
        <v>15</v>
      </c>
      <c r="CC11" s="24">
        <f t="shared" si="15"/>
        <v>33</v>
      </c>
      <c r="CD11" s="25">
        <f t="shared" si="16"/>
        <v>15.151515151515152</v>
      </c>
      <c r="CF11" s="22">
        <f>COUNTIF(F11:BR11,"&lt;60")+COUNTIF(F11:BR11,"=нз")</f>
        <v>0</v>
      </c>
    </row>
    <row r="12" spans="1:84" ht="20.100000000000001" customHeight="1" x14ac:dyDescent="0.3">
      <c r="A12" s="278"/>
      <c r="B12" s="63" t="s">
        <v>104</v>
      </c>
      <c r="C12" s="61"/>
      <c r="D12" s="58" t="s">
        <v>89</v>
      </c>
      <c r="E12" s="182"/>
      <c r="F12" s="182">
        <v>86</v>
      </c>
      <c r="G12" s="182">
        <v>98</v>
      </c>
      <c r="H12" s="182">
        <v>92</v>
      </c>
      <c r="I12" s="182">
        <v>93</v>
      </c>
      <c r="J12" s="182">
        <v>91</v>
      </c>
      <c r="K12" s="182">
        <v>80</v>
      </c>
      <c r="L12" s="183">
        <v>90</v>
      </c>
      <c r="M12" s="183">
        <v>85</v>
      </c>
      <c r="N12" s="183">
        <v>94</v>
      </c>
      <c r="O12" s="184">
        <v>96</v>
      </c>
      <c r="P12" s="184">
        <v>96</v>
      </c>
      <c r="Q12" s="184">
        <v>99</v>
      </c>
      <c r="R12" s="184">
        <v>91</v>
      </c>
      <c r="S12" s="185"/>
      <c r="T12" s="191">
        <v>93</v>
      </c>
      <c r="U12" s="191">
        <v>99</v>
      </c>
      <c r="V12" s="191"/>
      <c r="W12" s="191">
        <v>90</v>
      </c>
      <c r="X12" s="191"/>
      <c r="Y12" s="191"/>
      <c r="Z12" s="191"/>
      <c r="AA12" s="191">
        <v>90</v>
      </c>
      <c r="AB12" s="191"/>
      <c r="AC12" s="191"/>
      <c r="AD12" s="191"/>
      <c r="AE12" s="191"/>
      <c r="AF12" s="191">
        <v>98</v>
      </c>
      <c r="AG12" s="191">
        <v>99</v>
      </c>
      <c r="AH12" s="191">
        <v>92</v>
      </c>
      <c r="AI12" s="188"/>
      <c r="AJ12" s="188">
        <v>97</v>
      </c>
      <c r="AK12" s="186">
        <v>97</v>
      </c>
      <c r="AL12" s="186"/>
      <c r="AM12" s="186">
        <v>96</v>
      </c>
      <c r="AN12" s="186"/>
      <c r="AO12" s="186"/>
      <c r="AP12" s="186"/>
      <c r="AQ12" s="186"/>
      <c r="AR12" s="186">
        <v>97</v>
      </c>
      <c r="AS12" s="186">
        <v>100</v>
      </c>
      <c r="AT12" s="186">
        <v>96</v>
      </c>
      <c r="AU12" s="187">
        <v>98</v>
      </c>
      <c r="AV12" s="191"/>
      <c r="AW12" s="191">
        <v>83</v>
      </c>
      <c r="AX12" s="191"/>
      <c r="AY12" s="191"/>
      <c r="AZ12" s="191"/>
      <c r="BA12" s="191"/>
      <c r="BB12" s="191">
        <v>93</v>
      </c>
      <c r="BC12" s="191">
        <v>99</v>
      </c>
      <c r="BD12" s="191">
        <v>99</v>
      </c>
      <c r="BE12" s="191">
        <v>88</v>
      </c>
      <c r="BF12" s="191"/>
      <c r="BG12" s="191"/>
      <c r="BH12" s="191">
        <v>89</v>
      </c>
      <c r="BI12" s="191"/>
      <c r="BJ12" s="191"/>
      <c r="BK12" s="191"/>
      <c r="BL12" s="191"/>
      <c r="BM12" s="191"/>
      <c r="BN12" s="191"/>
      <c r="BO12" s="191"/>
      <c r="BP12" s="191"/>
      <c r="BQ12" s="191"/>
      <c r="BR12" s="191"/>
      <c r="BS12" s="77">
        <f t="shared" si="5"/>
        <v>90</v>
      </c>
      <c r="BT12" s="73">
        <f t="shared" si="6"/>
        <v>93</v>
      </c>
      <c r="BU12" s="73">
        <f t="shared" si="7"/>
        <v>94.428571428571431</v>
      </c>
      <c r="BV12" s="73">
        <f t="shared" si="8"/>
        <v>97.285714285714292</v>
      </c>
      <c r="BW12" s="131">
        <f t="shared" si="9"/>
        <v>91.833333333333329</v>
      </c>
      <c r="BX12" s="131" t="str">
        <f t="shared" si="10"/>
        <v>св</v>
      </c>
      <c r="BY12" s="131">
        <f t="shared" si="11"/>
        <v>93.454545454545453</v>
      </c>
      <c r="BZ12" s="24">
        <f t="shared" si="12"/>
        <v>27</v>
      </c>
      <c r="CA12" s="24">
        <f t="shared" si="13"/>
        <v>6</v>
      </c>
      <c r="CB12" s="24">
        <f t="shared" si="14"/>
        <v>0</v>
      </c>
      <c r="CC12" s="24">
        <f t="shared" si="15"/>
        <v>33</v>
      </c>
      <c r="CD12" s="25">
        <f t="shared" si="16"/>
        <v>81.818181818181827</v>
      </c>
      <c r="CF12" s="22"/>
    </row>
    <row r="13" spans="1:84" ht="20.100000000000001" customHeight="1" x14ac:dyDescent="0.3">
      <c r="A13" s="278"/>
      <c r="B13" s="63" t="s">
        <v>105</v>
      </c>
      <c r="C13" s="60"/>
      <c r="D13" s="58" t="s">
        <v>89</v>
      </c>
      <c r="E13" s="182"/>
      <c r="F13" s="182">
        <v>75</v>
      </c>
      <c r="G13" s="182">
        <v>94</v>
      </c>
      <c r="H13" s="182">
        <v>90</v>
      </c>
      <c r="I13" s="182">
        <v>85</v>
      </c>
      <c r="J13" s="182">
        <v>94</v>
      </c>
      <c r="K13" s="182">
        <v>85</v>
      </c>
      <c r="L13" s="183">
        <v>93</v>
      </c>
      <c r="M13" s="183">
        <v>90</v>
      </c>
      <c r="N13" s="183">
        <v>90</v>
      </c>
      <c r="O13" s="184">
        <v>97</v>
      </c>
      <c r="P13" s="184">
        <v>85</v>
      </c>
      <c r="Q13" s="184">
        <v>99</v>
      </c>
      <c r="R13" s="184">
        <v>87</v>
      </c>
      <c r="S13" s="185"/>
      <c r="T13" s="191">
        <v>92</v>
      </c>
      <c r="U13" s="191">
        <v>96</v>
      </c>
      <c r="V13" s="191">
        <v>86</v>
      </c>
      <c r="W13" s="191"/>
      <c r="X13" s="191"/>
      <c r="Y13" s="191"/>
      <c r="Z13" s="191"/>
      <c r="AA13" s="191">
        <v>89</v>
      </c>
      <c r="AB13" s="191"/>
      <c r="AC13" s="191"/>
      <c r="AD13" s="191"/>
      <c r="AE13" s="191"/>
      <c r="AF13" s="191">
        <v>75</v>
      </c>
      <c r="AG13" s="191">
        <v>92</v>
      </c>
      <c r="AH13" s="191">
        <v>90</v>
      </c>
      <c r="AI13" s="188"/>
      <c r="AJ13" s="188">
        <v>98</v>
      </c>
      <c r="AK13" s="186">
        <v>92</v>
      </c>
      <c r="AL13" s="186"/>
      <c r="AM13" s="186"/>
      <c r="AN13" s="186">
        <v>81</v>
      </c>
      <c r="AO13" s="186"/>
      <c r="AP13" s="186"/>
      <c r="AQ13" s="186"/>
      <c r="AR13" s="186">
        <v>85</v>
      </c>
      <c r="AS13" s="186">
        <v>91</v>
      </c>
      <c r="AT13" s="186">
        <v>77</v>
      </c>
      <c r="AU13" s="187">
        <v>96</v>
      </c>
      <c r="AV13" s="191"/>
      <c r="AW13" s="191">
        <v>76</v>
      </c>
      <c r="AX13" s="191"/>
      <c r="AY13" s="191"/>
      <c r="AZ13" s="191"/>
      <c r="BA13" s="191"/>
      <c r="BB13" s="191">
        <v>67</v>
      </c>
      <c r="BC13" s="191">
        <v>99</v>
      </c>
      <c r="BD13" s="191">
        <v>95</v>
      </c>
      <c r="BE13" s="191">
        <v>88</v>
      </c>
      <c r="BF13" s="191"/>
      <c r="BG13" s="191">
        <v>79</v>
      </c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77">
        <f t="shared" si="5"/>
        <v>87.166666666666671</v>
      </c>
      <c r="BT13" s="73">
        <f t="shared" si="6"/>
        <v>91.571428571428569</v>
      </c>
      <c r="BU13" s="73">
        <f t="shared" si="7"/>
        <v>88.571428571428569</v>
      </c>
      <c r="BV13" s="73">
        <f t="shared" si="8"/>
        <v>88.571428571428569</v>
      </c>
      <c r="BW13" s="131">
        <f t="shared" si="9"/>
        <v>84</v>
      </c>
      <c r="BX13" s="131" t="str">
        <f t="shared" si="10"/>
        <v>св</v>
      </c>
      <c r="BY13" s="131">
        <f t="shared" si="11"/>
        <v>88.121212121212125</v>
      </c>
      <c r="BZ13" s="24">
        <f t="shared" si="12"/>
        <v>18</v>
      </c>
      <c r="CA13" s="24">
        <f t="shared" si="13"/>
        <v>14</v>
      </c>
      <c r="CB13" s="24">
        <f t="shared" si="14"/>
        <v>1</v>
      </c>
      <c r="CC13" s="24">
        <f t="shared" si="15"/>
        <v>33</v>
      </c>
      <c r="CD13" s="25">
        <f t="shared" si="16"/>
        <v>54.54545454545454</v>
      </c>
      <c r="CF13" s="22"/>
    </row>
    <row r="14" spans="1:84" ht="20.100000000000001" customHeight="1" x14ac:dyDescent="0.3">
      <c r="A14" s="278"/>
      <c r="B14" s="63" t="s">
        <v>106</v>
      </c>
      <c r="C14" s="60"/>
      <c r="D14" s="58" t="s">
        <v>89</v>
      </c>
      <c r="E14" s="182"/>
      <c r="F14" s="182">
        <v>87</v>
      </c>
      <c r="G14" s="182">
        <v>94</v>
      </c>
      <c r="H14" s="182">
        <v>91</v>
      </c>
      <c r="I14" s="182">
        <v>91</v>
      </c>
      <c r="J14" s="182">
        <v>91</v>
      </c>
      <c r="K14" s="182">
        <v>78</v>
      </c>
      <c r="L14" s="183">
        <v>90</v>
      </c>
      <c r="M14" s="183">
        <v>85</v>
      </c>
      <c r="N14" s="183">
        <v>90</v>
      </c>
      <c r="O14" s="184">
        <v>97</v>
      </c>
      <c r="P14" s="184">
        <v>96</v>
      </c>
      <c r="Q14" s="184">
        <v>99</v>
      </c>
      <c r="R14" s="184">
        <v>85</v>
      </c>
      <c r="S14" s="185"/>
      <c r="T14" s="191">
        <v>92</v>
      </c>
      <c r="U14" s="191">
        <v>99</v>
      </c>
      <c r="V14" s="191">
        <v>90</v>
      </c>
      <c r="W14" s="191"/>
      <c r="X14" s="191">
        <v>100</v>
      </c>
      <c r="Y14" s="191"/>
      <c r="Z14" s="191"/>
      <c r="AA14" s="191"/>
      <c r="AB14" s="191"/>
      <c r="AC14" s="191"/>
      <c r="AD14" s="191"/>
      <c r="AE14" s="191"/>
      <c r="AF14" s="191">
        <v>99</v>
      </c>
      <c r="AG14" s="191">
        <v>99</v>
      </c>
      <c r="AH14" s="191">
        <v>98</v>
      </c>
      <c r="AI14" s="188"/>
      <c r="AJ14" s="188">
        <v>100</v>
      </c>
      <c r="AK14" s="186">
        <v>98</v>
      </c>
      <c r="AL14" s="186"/>
      <c r="AM14" s="186"/>
      <c r="AN14" s="186">
        <v>95</v>
      </c>
      <c r="AO14" s="186"/>
      <c r="AP14" s="186"/>
      <c r="AQ14" s="186"/>
      <c r="AR14" s="186">
        <v>96</v>
      </c>
      <c r="AS14" s="186">
        <v>100</v>
      </c>
      <c r="AT14" s="186">
        <v>96</v>
      </c>
      <c r="AU14" s="187">
        <v>100</v>
      </c>
      <c r="AV14" s="191"/>
      <c r="AW14" s="191">
        <v>95</v>
      </c>
      <c r="AX14" s="191"/>
      <c r="AY14" s="191"/>
      <c r="AZ14" s="191"/>
      <c r="BA14" s="191"/>
      <c r="BB14" s="191">
        <v>100</v>
      </c>
      <c r="BC14" s="191">
        <v>100</v>
      </c>
      <c r="BD14" s="191">
        <v>96</v>
      </c>
      <c r="BE14" s="191">
        <v>95</v>
      </c>
      <c r="BF14" s="191">
        <v>90</v>
      </c>
      <c r="BG14" s="191"/>
      <c r="BH14" s="191"/>
      <c r="BI14" s="191"/>
      <c r="BJ14" s="191"/>
      <c r="BK14" s="191"/>
      <c r="BL14" s="191"/>
      <c r="BM14" s="191"/>
      <c r="BN14" s="191"/>
      <c r="BO14" s="191"/>
      <c r="BP14" s="191"/>
      <c r="BQ14" s="191"/>
      <c r="BR14" s="191"/>
      <c r="BS14" s="77">
        <f t="shared" si="5"/>
        <v>88.666666666666671</v>
      </c>
      <c r="BT14" s="73">
        <f t="shared" si="6"/>
        <v>91.714285714285708</v>
      </c>
      <c r="BU14" s="73">
        <f t="shared" si="7"/>
        <v>96.714285714285708</v>
      </c>
      <c r="BV14" s="73">
        <f t="shared" si="8"/>
        <v>97.857142857142861</v>
      </c>
      <c r="BW14" s="131">
        <f t="shared" si="9"/>
        <v>96</v>
      </c>
      <c r="BX14" s="131" t="str">
        <f t="shared" si="10"/>
        <v>св</v>
      </c>
      <c r="BY14" s="131">
        <f t="shared" si="11"/>
        <v>94.303030303030297</v>
      </c>
      <c r="BZ14" s="24">
        <f t="shared" si="12"/>
        <v>29</v>
      </c>
      <c r="CA14" s="24">
        <f t="shared" si="13"/>
        <v>4</v>
      </c>
      <c r="CB14" s="24">
        <f t="shared" si="14"/>
        <v>0</v>
      </c>
      <c r="CC14" s="24">
        <f t="shared" si="15"/>
        <v>33</v>
      </c>
      <c r="CD14" s="25">
        <f t="shared" si="16"/>
        <v>87.878787878787875</v>
      </c>
      <c r="CF14" s="22"/>
    </row>
    <row r="15" spans="1:84" ht="19.5" customHeight="1" x14ac:dyDescent="0.3">
      <c r="A15" s="278"/>
      <c r="B15" s="63" t="s">
        <v>107</v>
      </c>
      <c r="C15" s="60" t="s">
        <v>73</v>
      </c>
      <c r="D15" s="58" t="s">
        <v>89</v>
      </c>
      <c r="E15" s="182"/>
      <c r="F15" s="182">
        <v>82</v>
      </c>
      <c r="G15" s="182">
        <v>60</v>
      </c>
      <c r="H15" s="182">
        <v>74</v>
      </c>
      <c r="I15" s="182">
        <v>75</v>
      </c>
      <c r="J15" s="182">
        <v>78</v>
      </c>
      <c r="K15" s="182">
        <v>69</v>
      </c>
      <c r="L15" s="183">
        <v>64</v>
      </c>
      <c r="M15" s="183">
        <v>64</v>
      </c>
      <c r="N15" s="183">
        <v>75</v>
      </c>
      <c r="O15" s="184">
        <v>84</v>
      </c>
      <c r="P15" s="184">
        <v>72</v>
      </c>
      <c r="Q15" s="184">
        <v>87</v>
      </c>
      <c r="R15" s="184">
        <v>75</v>
      </c>
      <c r="S15" s="185"/>
      <c r="T15" s="191">
        <v>92</v>
      </c>
      <c r="U15" s="191">
        <v>78</v>
      </c>
      <c r="V15" s="191"/>
      <c r="W15" s="191">
        <v>74</v>
      </c>
      <c r="X15" s="191"/>
      <c r="Y15" s="191"/>
      <c r="Z15" s="191"/>
      <c r="AA15" s="191"/>
      <c r="AB15" s="191"/>
      <c r="AC15" s="191"/>
      <c r="AD15" s="191"/>
      <c r="AE15" s="191">
        <v>65</v>
      </c>
      <c r="AF15" s="191">
        <v>85</v>
      </c>
      <c r="AG15" s="191">
        <v>92</v>
      </c>
      <c r="AH15" s="191">
        <v>80</v>
      </c>
      <c r="AI15" s="188"/>
      <c r="AJ15" s="188">
        <v>91</v>
      </c>
      <c r="AK15" s="186">
        <v>97</v>
      </c>
      <c r="AL15" s="186"/>
      <c r="AM15" s="186"/>
      <c r="AN15" s="186"/>
      <c r="AO15" s="186"/>
      <c r="AP15" s="186"/>
      <c r="AQ15" s="186">
        <v>63</v>
      </c>
      <c r="AR15" s="186">
        <v>84</v>
      </c>
      <c r="AS15" s="186">
        <v>87</v>
      </c>
      <c r="AT15" s="186">
        <v>87</v>
      </c>
      <c r="AU15" s="187">
        <v>88</v>
      </c>
      <c r="AV15" s="191"/>
      <c r="AW15" s="191"/>
      <c r="AX15" s="191"/>
      <c r="AY15" s="191"/>
      <c r="AZ15" s="191">
        <v>74</v>
      </c>
      <c r="BA15" s="191"/>
      <c r="BB15" s="191">
        <v>85</v>
      </c>
      <c r="BC15" s="191">
        <v>98</v>
      </c>
      <c r="BD15" s="191">
        <v>96</v>
      </c>
      <c r="BE15" s="191">
        <v>96</v>
      </c>
      <c r="BF15" s="191"/>
      <c r="BG15" s="191">
        <v>79</v>
      </c>
      <c r="BH15" s="191"/>
      <c r="BI15" s="191"/>
      <c r="BJ15" s="191"/>
      <c r="BK15" s="191"/>
      <c r="BL15" s="191"/>
      <c r="BM15" s="191"/>
      <c r="BN15" s="191"/>
      <c r="BO15" s="191"/>
      <c r="BP15" s="191"/>
      <c r="BQ15" s="191"/>
      <c r="BR15" s="191"/>
      <c r="BS15" s="77">
        <f t="shared" si="5"/>
        <v>73</v>
      </c>
      <c r="BT15" s="73">
        <f t="shared" si="6"/>
        <v>74.428571428571431</v>
      </c>
      <c r="BU15" s="73">
        <f t="shared" si="7"/>
        <v>80.857142857142861</v>
      </c>
      <c r="BV15" s="73">
        <f t="shared" si="8"/>
        <v>85.285714285714292</v>
      </c>
      <c r="BW15" s="131">
        <f t="shared" si="9"/>
        <v>88</v>
      </c>
      <c r="BX15" s="131" t="str">
        <f t="shared" si="10"/>
        <v>св</v>
      </c>
      <c r="BY15" s="131">
        <f t="shared" si="11"/>
        <v>80.303030303030297</v>
      </c>
      <c r="BZ15" s="24">
        <f t="shared" si="12"/>
        <v>7</v>
      </c>
      <c r="CA15" s="24">
        <f t="shared" si="13"/>
        <v>19</v>
      </c>
      <c r="CB15" s="24">
        <f t="shared" si="14"/>
        <v>7</v>
      </c>
      <c r="CC15" s="24">
        <f t="shared" si="15"/>
        <v>33</v>
      </c>
      <c r="CD15" s="25">
        <f t="shared" si="16"/>
        <v>21.212121212121211</v>
      </c>
      <c r="CF15" s="22"/>
    </row>
    <row r="16" spans="1:84" ht="20.100000000000001" customHeight="1" x14ac:dyDescent="0.3">
      <c r="A16" s="278"/>
      <c r="B16" s="63" t="s">
        <v>108</v>
      </c>
      <c r="C16" s="61" t="s">
        <v>73</v>
      </c>
      <c r="D16" s="58" t="s">
        <v>89</v>
      </c>
      <c r="E16" s="182"/>
      <c r="F16" s="182">
        <v>60</v>
      </c>
      <c r="G16" s="182">
        <v>60</v>
      </c>
      <c r="H16" s="182">
        <v>65</v>
      </c>
      <c r="I16" s="182">
        <v>67</v>
      </c>
      <c r="J16" s="182">
        <v>60</v>
      </c>
      <c r="K16" s="182">
        <v>62</v>
      </c>
      <c r="L16" s="183">
        <v>74</v>
      </c>
      <c r="M16" s="183">
        <v>74</v>
      </c>
      <c r="N16" s="183">
        <v>60</v>
      </c>
      <c r="O16" s="184">
        <v>60</v>
      </c>
      <c r="P16" s="184">
        <v>60</v>
      </c>
      <c r="Q16" s="184">
        <v>61</v>
      </c>
      <c r="R16" s="184">
        <v>62</v>
      </c>
      <c r="S16" s="185"/>
      <c r="T16" s="191">
        <v>64</v>
      </c>
      <c r="U16" s="191">
        <v>60</v>
      </c>
      <c r="V16" s="191"/>
      <c r="W16" s="191">
        <v>65</v>
      </c>
      <c r="X16" s="191"/>
      <c r="Y16" s="191"/>
      <c r="Z16" s="191">
        <v>65</v>
      </c>
      <c r="AA16" s="191"/>
      <c r="AB16" s="191"/>
      <c r="AC16" s="191"/>
      <c r="AD16" s="191"/>
      <c r="AE16" s="191"/>
      <c r="AF16" s="191">
        <v>60</v>
      </c>
      <c r="AG16" s="191">
        <v>62</v>
      </c>
      <c r="AH16" s="191">
        <v>60</v>
      </c>
      <c r="AI16" s="188"/>
      <c r="AJ16" s="188">
        <v>69</v>
      </c>
      <c r="AK16" s="186">
        <v>60</v>
      </c>
      <c r="AL16" s="186">
        <v>60</v>
      </c>
      <c r="AM16" s="186"/>
      <c r="AN16" s="186"/>
      <c r="AO16" s="186"/>
      <c r="AP16" s="186"/>
      <c r="AQ16" s="186"/>
      <c r="AR16" s="186">
        <v>0</v>
      </c>
      <c r="AS16" s="186">
        <v>60</v>
      </c>
      <c r="AT16" s="186">
        <v>60</v>
      </c>
      <c r="AU16" s="187">
        <v>60</v>
      </c>
      <c r="AV16" s="191"/>
      <c r="AW16" s="191"/>
      <c r="AX16" s="191"/>
      <c r="AY16" s="191"/>
      <c r="AZ16" s="191"/>
      <c r="BA16" s="191">
        <v>65</v>
      </c>
      <c r="BB16" s="191">
        <v>4</v>
      </c>
      <c r="BC16" s="191">
        <v>0</v>
      </c>
      <c r="BD16" s="191">
        <v>14</v>
      </c>
      <c r="BE16" s="191">
        <v>60</v>
      </c>
      <c r="BF16" s="191"/>
      <c r="BG16" s="191">
        <v>65</v>
      </c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  <c r="BR16" s="191"/>
      <c r="BS16" s="77">
        <f t="shared" si="5"/>
        <v>62.333333333333336</v>
      </c>
      <c r="BT16" s="73">
        <f t="shared" si="6"/>
        <v>64.428571428571431</v>
      </c>
      <c r="BU16" s="73">
        <f t="shared" si="7"/>
        <v>62.285714285714285</v>
      </c>
      <c r="BV16" s="73" t="str">
        <f t="shared" si="8"/>
        <v>Нет п/оц.</v>
      </c>
      <c r="BW16" s="131" t="str">
        <f t="shared" si="9"/>
        <v>Нет п/оц.</v>
      </c>
      <c r="BX16" s="131" t="str">
        <f t="shared" si="10"/>
        <v>св</v>
      </c>
      <c r="BY16" s="131" t="str">
        <f t="shared" si="11"/>
        <v>Нет п/оц.</v>
      </c>
      <c r="BZ16" s="24">
        <f t="shared" si="12"/>
        <v>0</v>
      </c>
      <c r="CA16" s="24">
        <f t="shared" si="13"/>
        <v>2</v>
      </c>
      <c r="CB16" s="24">
        <f t="shared" si="14"/>
        <v>27</v>
      </c>
      <c r="CC16" s="24">
        <f t="shared" si="15"/>
        <v>29</v>
      </c>
      <c r="CD16" s="25">
        <f t="shared" si="16"/>
        <v>0</v>
      </c>
      <c r="CF16" s="22"/>
    </row>
    <row r="17" spans="1:84" ht="19.5" customHeight="1" x14ac:dyDescent="0.3">
      <c r="A17" s="278"/>
      <c r="B17" s="63" t="s">
        <v>109</v>
      </c>
      <c r="C17" s="61"/>
      <c r="D17" s="58" t="s">
        <v>89</v>
      </c>
      <c r="E17" s="182"/>
      <c r="F17" s="182">
        <v>92</v>
      </c>
      <c r="G17" s="182">
        <v>90</v>
      </c>
      <c r="H17" s="182">
        <v>91</v>
      </c>
      <c r="I17" s="182">
        <v>87</v>
      </c>
      <c r="J17" s="182">
        <v>90</v>
      </c>
      <c r="K17" s="182">
        <v>83</v>
      </c>
      <c r="L17" s="183">
        <v>90</v>
      </c>
      <c r="M17" s="183">
        <v>90</v>
      </c>
      <c r="N17" s="183">
        <v>90</v>
      </c>
      <c r="O17" s="184">
        <v>75</v>
      </c>
      <c r="P17" s="184">
        <v>91</v>
      </c>
      <c r="Q17" s="184">
        <v>82</v>
      </c>
      <c r="R17" s="184">
        <v>92</v>
      </c>
      <c r="S17" s="185"/>
      <c r="T17" s="191">
        <v>93</v>
      </c>
      <c r="U17" s="191">
        <v>78</v>
      </c>
      <c r="V17" s="191"/>
      <c r="W17" s="191">
        <v>70</v>
      </c>
      <c r="X17" s="191"/>
      <c r="Y17" s="191"/>
      <c r="Z17" s="191"/>
      <c r="AA17" s="191"/>
      <c r="AB17" s="191">
        <v>92</v>
      </c>
      <c r="AC17" s="191"/>
      <c r="AD17" s="191"/>
      <c r="AE17" s="191"/>
      <c r="AF17" s="191">
        <v>68</v>
      </c>
      <c r="AG17" s="191">
        <v>80</v>
      </c>
      <c r="AH17" s="191">
        <v>92</v>
      </c>
      <c r="AI17" s="188"/>
      <c r="AJ17" s="188">
        <v>94</v>
      </c>
      <c r="AK17" s="186">
        <v>84</v>
      </c>
      <c r="AL17" s="186"/>
      <c r="AM17" s="186"/>
      <c r="AN17" s="186"/>
      <c r="AO17" s="186">
        <v>60</v>
      </c>
      <c r="AP17" s="186"/>
      <c r="AQ17" s="186"/>
      <c r="AR17" s="186">
        <v>78</v>
      </c>
      <c r="AS17" s="186">
        <v>78</v>
      </c>
      <c r="AT17" s="186">
        <v>85</v>
      </c>
      <c r="AU17" s="187">
        <v>76</v>
      </c>
      <c r="AV17" s="191"/>
      <c r="AW17" s="191"/>
      <c r="AX17" s="191"/>
      <c r="AY17" s="191">
        <v>62</v>
      </c>
      <c r="AZ17" s="191"/>
      <c r="BA17" s="191"/>
      <c r="BB17" s="191">
        <v>74</v>
      </c>
      <c r="BC17" s="191">
        <v>77</v>
      </c>
      <c r="BD17" s="191">
        <v>85</v>
      </c>
      <c r="BE17" s="191">
        <v>70</v>
      </c>
      <c r="BF17" s="191"/>
      <c r="BG17" s="191"/>
      <c r="BH17" s="191">
        <v>62</v>
      </c>
      <c r="BI17" s="191"/>
      <c r="BJ17" s="191"/>
      <c r="BK17" s="191"/>
      <c r="BL17" s="191"/>
      <c r="BM17" s="191"/>
      <c r="BN17" s="191"/>
      <c r="BO17" s="191"/>
      <c r="BP17" s="191"/>
      <c r="BQ17" s="191"/>
      <c r="BR17" s="191"/>
      <c r="BS17" s="77">
        <f t="shared" si="5"/>
        <v>88.833333333333329</v>
      </c>
      <c r="BT17" s="73">
        <f t="shared" si="6"/>
        <v>87.142857142857139</v>
      </c>
      <c r="BU17" s="73">
        <f t="shared" si="7"/>
        <v>81.857142857142861</v>
      </c>
      <c r="BV17" s="73">
        <f t="shared" si="8"/>
        <v>79.285714285714292</v>
      </c>
      <c r="BW17" s="131">
        <f t="shared" si="9"/>
        <v>71.666666666666671</v>
      </c>
      <c r="BX17" s="131" t="str">
        <f t="shared" si="10"/>
        <v>св</v>
      </c>
      <c r="BY17" s="131">
        <f t="shared" si="11"/>
        <v>81.848484848484844</v>
      </c>
      <c r="BZ17" s="24">
        <f t="shared" si="12"/>
        <v>13</v>
      </c>
      <c r="CA17" s="24">
        <f t="shared" si="13"/>
        <v>14</v>
      </c>
      <c r="CB17" s="24">
        <f t="shared" si="14"/>
        <v>6</v>
      </c>
      <c r="CC17" s="24">
        <f t="shared" si="15"/>
        <v>33</v>
      </c>
      <c r="CD17" s="25">
        <f t="shared" si="16"/>
        <v>39.393939393939391</v>
      </c>
      <c r="CF17" s="22"/>
    </row>
    <row r="18" spans="1:84" ht="20.100000000000001" customHeight="1" x14ac:dyDescent="0.3">
      <c r="A18" s="278"/>
      <c r="B18" s="63" t="s">
        <v>610</v>
      </c>
      <c r="C18" s="61" t="s">
        <v>73</v>
      </c>
      <c r="D18" s="58" t="s">
        <v>89</v>
      </c>
      <c r="E18" s="182"/>
      <c r="F18" s="182">
        <v>80</v>
      </c>
      <c r="G18" s="182">
        <v>75</v>
      </c>
      <c r="H18" s="182">
        <v>86</v>
      </c>
      <c r="I18" s="182">
        <v>84</v>
      </c>
      <c r="J18" s="182">
        <v>63</v>
      </c>
      <c r="K18" s="182">
        <v>65</v>
      </c>
      <c r="L18" s="183">
        <v>60</v>
      </c>
      <c r="M18" s="183">
        <v>60</v>
      </c>
      <c r="N18" s="183">
        <v>77</v>
      </c>
      <c r="O18" s="184">
        <v>0</v>
      </c>
      <c r="P18" s="184">
        <v>85</v>
      </c>
      <c r="Q18" s="184">
        <v>61</v>
      </c>
      <c r="R18" s="184">
        <v>73</v>
      </c>
      <c r="S18" s="185"/>
      <c r="T18" s="191">
        <v>0</v>
      </c>
      <c r="U18" s="191">
        <v>66</v>
      </c>
      <c r="V18" s="191"/>
      <c r="W18" s="191">
        <v>74</v>
      </c>
      <c r="X18" s="191"/>
      <c r="Y18" s="191">
        <v>60</v>
      </c>
      <c r="Z18" s="191"/>
      <c r="AA18" s="191"/>
      <c r="AB18" s="191"/>
      <c r="AC18" s="191"/>
      <c r="AD18" s="191">
        <v>60</v>
      </c>
      <c r="AE18" s="191"/>
      <c r="AF18" s="191">
        <v>80</v>
      </c>
      <c r="AG18" s="191">
        <v>75</v>
      </c>
      <c r="AH18" s="191">
        <v>70</v>
      </c>
      <c r="AI18" s="188"/>
      <c r="AJ18" s="188">
        <v>96</v>
      </c>
      <c r="AK18" s="186">
        <v>96</v>
      </c>
      <c r="AL18" s="186"/>
      <c r="AM18" s="186"/>
      <c r="AN18" s="186"/>
      <c r="AO18" s="186"/>
      <c r="AP18" s="186"/>
      <c r="AQ18" s="186">
        <v>75</v>
      </c>
      <c r="AR18" s="186">
        <v>83</v>
      </c>
      <c r="AS18" s="186">
        <v>86</v>
      </c>
      <c r="AT18" s="186">
        <v>79</v>
      </c>
      <c r="AU18" s="187">
        <v>90</v>
      </c>
      <c r="AV18" s="191"/>
      <c r="AW18" s="191">
        <v>74</v>
      </c>
      <c r="AX18" s="191"/>
      <c r="AY18" s="191"/>
      <c r="AZ18" s="191"/>
      <c r="BA18" s="191"/>
      <c r="BB18" s="191">
        <v>86</v>
      </c>
      <c r="BC18" s="191">
        <v>82</v>
      </c>
      <c r="BD18" s="191">
        <v>96</v>
      </c>
      <c r="BE18" s="191">
        <v>86</v>
      </c>
      <c r="BF18" s="191"/>
      <c r="BG18" s="191">
        <v>81</v>
      </c>
      <c r="BH18" s="191"/>
      <c r="BI18" s="191"/>
      <c r="BJ18" s="191"/>
      <c r="BK18" s="191"/>
      <c r="BL18" s="191"/>
      <c r="BM18" s="191"/>
      <c r="BN18" s="191"/>
      <c r="BO18" s="191"/>
      <c r="BP18" s="191"/>
      <c r="BQ18" s="191"/>
      <c r="BR18" s="191"/>
      <c r="BS18" s="77">
        <f t="shared" si="5"/>
        <v>75.5</v>
      </c>
      <c r="BT18" s="73" t="str">
        <f t="shared" si="6"/>
        <v>Нет п/оц.</v>
      </c>
      <c r="BU18" s="73" t="str">
        <f t="shared" si="7"/>
        <v>Нет п/оц.</v>
      </c>
      <c r="BV18" s="73">
        <f t="shared" ref="BV18:BV24" si="17">IF(COUNTIF(AI18:AU18,"&gt;59")=COUNTA(AI18:AU18),(IF(COUNTA(AI18:AU18)&gt;0,SUM(AI18:AU18)/COUNT(AI18:AU18),"св")),"Нет п/оц.")</f>
        <v>86.428571428571431</v>
      </c>
      <c r="BW18" s="131">
        <f t="shared" ref="BW18:BW24" si="18">IF(COUNTIF(AV18:BH18,"&gt;59")=COUNTA(AV18:BH18),(IF(COUNTA(AV18:BH18)&gt;0,SUM(AV18:BH18)/COUNT(AV18:BH18),"св")),"Нет п/оц.")</f>
        <v>84.166666666666671</v>
      </c>
      <c r="BX18" s="131" t="str">
        <f t="shared" ref="BX18:BX24" si="19">IF(COUNTIF(BI18:BR18,"&gt;59")=COUNTA(BI18:BR18),(IF(COUNTA(BI18:BR18)&gt;0,SUM(BI18:BR18)/COUNT(BI18:BR18),"св")),"Нет п/оц.")</f>
        <v>св</v>
      </c>
      <c r="BY18" s="131" t="str">
        <f t="shared" si="11"/>
        <v>Нет п/оц.</v>
      </c>
      <c r="BZ18" s="24">
        <f t="shared" si="12"/>
        <v>4</v>
      </c>
      <c r="CA18" s="24">
        <f t="shared" si="13"/>
        <v>18</v>
      </c>
      <c r="CB18" s="24">
        <f t="shared" si="14"/>
        <v>10</v>
      </c>
      <c r="CC18" s="24">
        <f t="shared" ref="CC18:CC24" si="20">CB18+CA18+BZ18</f>
        <v>32</v>
      </c>
      <c r="CD18" s="25">
        <f t="shared" ref="CD18:CD24" si="21">BZ18/CC18*100</f>
        <v>12.5</v>
      </c>
      <c r="CF18" s="22"/>
    </row>
    <row r="19" spans="1:84" ht="20.100000000000001" customHeight="1" x14ac:dyDescent="0.3">
      <c r="A19" s="278"/>
      <c r="B19" s="63" t="s">
        <v>110</v>
      </c>
      <c r="C19" s="61"/>
      <c r="D19" s="58" t="s">
        <v>89</v>
      </c>
      <c r="E19" s="182"/>
      <c r="F19" s="182">
        <v>82</v>
      </c>
      <c r="G19" s="182">
        <v>82</v>
      </c>
      <c r="H19" s="182">
        <v>90</v>
      </c>
      <c r="I19" s="182">
        <v>77</v>
      </c>
      <c r="J19" s="182">
        <v>75</v>
      </c>
      <c r="K19" s="182">
        <v>77</v>
      </c>
      <c r="L19" s="183">
        <v>90</v>
      </c>
      <c r="M19" s="183">
        <v>90</v>
      </c>
      <c r="N19" s="183">
        <v>90</v>
      </c>
      <c r="O19" s="184">
        <v>84</v>
      </c>
      <c r="P19" s="184">
        <v>80</v>
      </c>
      <c r="Q19" s="184">
        <v>80</v>
      </c>
      <c r="R19" s="184">
        <v>91</v>
      </c>
      <c r="S19" s="185"/>
      <c r="T19" s="191">
        <v>93</v>
      </c>
      <c r="U19" s="191">
        <v>98</v>
      </c>
      <c r="V19" s="191">
        <v>86</v>
      </c>
      <c r="W19" s="191"/>
      <c r="X19" s="191"/>
      <c r="Y19" s="191"/>
      <c r="Z19" s="191"/>
      <c r="AA19" s="191"/>
      <c r="AB19" s="191"/>
      <c r="AC19" s="191"/>
      <c r="AD19" s="191"/>
      <c r="AE19" s="191">
        <v>74</v>
      </c>
      <c r="AF19" s="191">
        <v>94</v>
      </c>
      <c r="AG19" s="191">
        <v>90</v>
      </c>
      <c r="AH19" s="191">
        <v>92</v>
      </c>
      <c r="AI19" s="188"/>
      <c r="AJ19" s="188">
        <v>97</v>
      </c>
      <c r="AK19" s="186">
        <v>92</v>
      </c>
      <c r="AL19" s="186"/>
      <c r="AM19" s="186"/>
      <c r="AN19" s="186"/>
      <c r="AO19" s="186"/>
      <c r="AP19" s="186"/>
      <c r="AQ19" s="186">
        <v>62</v>
      </c>
      <c r="AR19" s="186">
        <v>85</v>
      </c>
      <c r="AS19" s="186">
        <v>96</v>
      </c>
      <c r="AT19" s="186">
        <v>89</v>
      </c>
      <c r="AU19" s="187">
        <v>93</v>
      </c>
      <c r="AV19" s="191"/>
      <c r="AW19" s="191"/>
      <c r="AX19" s="191"/>
      <c r="AY19" s="191"/>
      <c r="AZ19" s="191">
        <v>70</v>
      </c>
      <c r="BA19" s="191"/>
      <c r="BB19" s="191">
        <v>90</v>
      </c>
      <c r="BC19" s="191">
        <v>89</v>
      </c>
      <c r="BD19" s="191">
        <v>94</v>
      </c>
      <c r="BE19" s="191">
        <v>86</v>
      </c>
      <c r="BF19" s="191"/>
      <c r="BG19" s="191">
        <v>77</v>
      </c>
      <c r="BH19" s="191"/>
      <c r="BI19" s="191"/>
      <c r="BJ19" s="191"/>
      <c r="BK19" s="191"/>
      <c r="BL19" s="191"/>
      <c r="BM19" s="191"/>
      <c r="BN19" s="191"/>
      <c r="BO19" s="191"/>
      <c r="BP19" s="191"/>
      <c r="BQ19" s="191"/>
      <c r="BR19" s="191"/>
      <c r="BS19" s="77">
        <f t="shared" si="5"/>
        <v>80.5</v>
      </c>
      <c r="BT19" s="73">
        <f t="shared" si="6"/>
        <v>86.428571428571431</v>
      </c>
      <c r="BU19" s="73">
        <f t="shared" si="7"/>
        <v>89.571428571428569</v>
      </c>
      <c r="BV19" s="73">
        <f t="shared" si="17"/>
        <v>87.714285714285708</v>
      </c>
      <c r="BW19" s="131">
        <f t="shared" si="18"/>
        <v>84.333333333333329</v>
      </c>
      <c r="BX19" s="131" t="str">
        <f t="shared" si="19"/>
        <v>св</v>
      </c>
      <c r="BY19" s="131">
        <f t="shared" si="11"/>
        <v>85.909090909090907</v>
      </c>
      <c r="BZ19" s="24">
        <f t="shared" si="12"/>
        <v>16</v>
      </c>
      <c r="CA19" s="24">
        <f t="shared" si="13"/>
        <v>15</v>
      </c>
      <c r="CB19" s="24">
        <f t="shared" si="14"/>
        <v>2</v>
      </c>
      <c r="CC19" s="24">
        <f t="shared" si="20"/>
        <v>33</v>
      </c>
      <c r="CD19" s="25">
        <f t="shared" si="21"/>
        <v>48.484848484848484</v>
      </c>
      <c r="CF19" s="22"/>
    </row>
    <row r="20" spans="1:84" ht="20.100000000000001" customHeight="1" x14ac:dyDescent="0.3">
      <c r="A20" s="278"/>
      <c r="B20" s="63" t="s">
        <v>111</v>
      </c>
      <c r="C20" s="61" t="s">
        <v>73</v>
      </c>
      <c r="D20" s="58" t="s">
        <v>89</v>
      </c>
      <c r="E20" s="182"/>
      <c r="F20" s="182">
        <v>65</v>
      </c>
      <c r="G20" s="182">
        <v>74</v>
      </c>
      <c r="H20" s="182">
        <v>92</v>
      </c>
      <c r="I20" s="182">
        <v>82</v>
      </c>
      <c r="J20" s="182">
        <v>76</v>
      </c>
      <c r="K20" s="182">
        <v>68</v>
      </c>
      <c r="L20" s="183">
        <v>74</v>
      </c>
      <c r="M20" s="183">
        <v>70</v>
      </c>
      <c r="N20" s="183">
        <v>82</v>
      </c>
      <c r="O20" s="184">
        <v>87</v>
      </c>
      <c r="P20" s="184">
        <v>75</v>
      </c>
      <c r="Q20" s="184">
        <v>84</v>
      </c>
      <c r="R20" s="184">
        <v>68</v>
      </c>
      <c r="S20" s="185"/>
      <c r="T20" s="191">
        <v>94</v>
      </c>
      <c r="U20" s="191">
        <v>79</v>
      </c>
      <c r="V20" s="191"/>
      <c r="W20" s="191">
        <v>78</v>
      </c>
      <c r="X20" s="191"/>
      <c r="Y20" s="191"/>
      <c r="Z20" s="191"/>
      <c r="AA20" s="191"/>
      <c r="AB20" s="191"/>
      <c r="AC20" s="191"/>
      <c r="AD20" s="191"/>
      <c r="AE20" s="191">
        <v>70</v>
      </c>
      <c r="AF20" s="191">
        <v>85</v>
      </c>
      <c r="AG20" s="191">
        <v>88</v>
      </c>
      <c r="AH20" s="191">
        <v>90</v>
      </c>
      <c r="AI20" s="188"/>
      <c r="AJ20" s="188">
        <v>79</v>
      </c>
      <c r="AK20" s="186">
        <v>88</v>
      </c>
      <c r="AL20" s="186"/>
      <c r="AM20" s="186"/>
      <c r="AN20" s="186"/>
      <c r="AO20" s="186"/>
      <c r="AP20" s="186"/>
      <c r="AQ20" s="186">
        <v>61</v>
      </c>
      <c r="AR20" s="186">
        <v>82</v>
      </c>
      <c r="AS20" s="186">
        <v>81</v>
      </c>
      <c r="AT20" s="186">
        <v>84</v>
      </c>
      <c r="AU20" s="187">
        <v>87</v>
      </c>
      <c r="AV20" s="191"/>
      <c r="AW20" s="191"/>
      <c r="AX20" s="191"/>
      <c r="AY20" s="191"/>
      <c r="AZ20" s="191">
        <v>60</v>
      </c>
      <c r="BA20" s="191"/>
      <c r="BB20" s="191">
        <v>79</v>
      </c>
      <c r="BC20" s="191">
        <v>90</v>
      </c>
      <c r="BD20" s="191">
        <v>95</v>
      </c>
      <c r="BE20" s="191">
        <v>88</v>
      </c>
      <c r="BF20" s="191"/>
      <c r="BG20" s="191">
        <v>66</v>
      </c>
      <c r="BH20" s="191"/>
      <c r="BI20" s="191"/>
      <c r="BJ20" s="191"/>
      <c r="BK20" s="191"/>
      <c r="BL20" s="191"/>
      <c r="BM20" s="191"/>
      <c r="BN20" s="191"/>
      <c r="BO20" s="191"/>
      <c r="BP20" s="191"/>
      <c r="BQ20" s="191"/>
      <c r="BR20" s="191"/>
      <c r="BS20" s="77">
        <f t="shared" si="5"/>
        <v>76.166666666666671</v>
      </c>
      <c r="BT20" s="73">
        <f t="shared" si="6"/>
        <v>77.142857142857139</v>
      </c>
      <c r="BU20" s="73">
        <f t="shared" si="7"/>
        <v>83.428571428571431</v>
      </c>
      <c r="BV20" s="73">
        <f t="shared" si="17"/>
        <v>80.285714285714292</v>
      </c>
      <c r="BW20" s="131">
        <f t="shared" si="18"/>
        <v>79.666666666666671</v>
      </c>
      <c r="BX20" s="131" t="str">
        <f t="shared" si="19"/>
        <v>св</v>
      </c>
      <c r="BY20" s="131">
        <f t="shared" si="11"/>
        <v>79.424242424242422</v>
      </c>
      <c r="BZ20" s="24">
        <f t="shared" si="12"/>
        <v>5</v>
      </c>
      <c r="CA20" s="24">
        <f t="shared" si="13"/>
        <v>20</v>
      </c>
      <c r="CB20" s="24">
        <f t="shared" si="14"/>
        <v>8</v>
      </c>
      <c r="CC20" s="24">
        <f t="shared" si="20"/>
        <v>33</v>
      </c>
      <c r="CD20" s="25">
        <f t="shared" si="21"/>
        <v>15.151515151515152</v>
      </c>
      <c r="CF20" s="22"/>
    </row>
    <row r="21" spans="1:84" ht="20.100000000000001" customHeight="1" x14ac:dyDescent="0.3">
      <c r="A21" s="278"/>
      <c r="B21" s="63" t="s">
        <v>112</v>
      </c>
      <c r="C21" s="61" t="s">
        <v>73</v>
      </c>
      <c r="D21" s="58" t="s">
        <v>89</v>
      </c>
      <c r="E21" s="182"/>
      <c r="F21" s="182">
        <v>68</v>
      </c>
      <c r="G21" s="182">
        <v>77</v>
      </c>
      <c r="H21" s="182">
        <v>82</v>
      </c>
      <c r="I21" s="182">
        <v>83</v>
      </c>
      <c r="J21" s="182">
        <v>75</v>
      </c>
      <c r="K21" s="182">
        <v>67</v>
      </c>
      <c r="L21" s="183">
        <v>74</v>
      </c>
      <c r="M21" s="183">
        <v>64</v>
      </c>
      <c r="N21" s="183">
        <v>90</v>
      </c>
      <c r="O21" s="184">
        <v>82</v>
      </c>
      <c r="P21" s="184">
        <v>72</v>
      </c>
      <c r="Q21" s="184">
        <v>80</v>
      </c>
      <c r="R21" s="184">
        <v>74</v>
      </c>
      <c r="S21" s="185"/>
      <c r="T21" s="191">
        <v>91</v>
      </c>
      <c r="U21" s="191">
        <v>80</v>
      </c>
      <c r="V21" s="191">
        <v>79</v>
      </c>
      <c r="W21" s="191"/>
      <c r="X21" s="191"/>
      <c r="Y21" s="191"/>
      <c r="Z21" s="191"/>
      <c r="AA21" s="191"/>
      <c r="AB21" s="191"/>
      <c r="AC21" s="191"/>
      <c r="AD21" s="191"/>
      <c r="AE21" s="191">
        <v>68</v>
      </c>
      <c r="AF21" s="191">
        <v>77</v>
      </c>
      <c r="AG21" s="191">
        <v>92</v>
      </c>
      <c r="AH21" s="191">
        <v>87</v>
      </c>
      <c r="AI21" s="188"/>
      <c r="AJ21" s="188">
        <v>85</v>
      </c>
      <c r="AK21" s="186">
        <v>94</v>
      </c>
      <c r="AL21" s="186"/>
      <c r="AM21" s="186"/>
      <c r="AN21" s="186"/>
      <c r="AO21" s="186"/>
      <c r="AP21" s="186"/>
      <c r="AQ21" s="186">
        <v>62</v>
      </c>
      <c r="AR21" s="186">
        <v>77</v>
      </c>
      <c r="AS21" s="186">
        <v>91</v>
      </c>
      <c r="AT21" s="186">
        <v>82</v>
      </c>
      <c r="AU21" s="187">
        <v>77</v>
      </c>
      <c r="AV21" s="191"/>
      <c r="AW21" s="191"/>
      <c r="AX21" s="191"/>
      <c r="AY21" s="191"/>
      <c r="AZ21" s="191">
        <v>69</v>
      </c>
      <c r="BA21" s="191"/>
      <c r="BB21" s="191">
        <v>80</v>
      </c>
      <c r="BC21" s="191">
        <v>92</v>
      </c>
      <c r="BD21" s="191">
        <v>93</v>
      </c>
      <c r="BE21" s="191">
        <v>86</v>
      </c>
      <c r="BF21" s="191"/>
      <c r="BG21" s="191"/>
      <c r="BH21" s="191">
        <v>35</v>
      </c>
      <c r="BI21" s="191"/>
      <c r="BJ21" s="191"/>
      <c r="BK21" s="191"/>
      <c r="BL21" s="191"/>
      <c r="BM21" s="191"/>
      <c r="BN21" s="191"/>
      <c r="BO21" s="191"/>
      <c r="BP21" s="191"/>
      <c r="BQ21" s="191"/>
      <c r="BR21" s="191"/>
      <c r="BS21" s="77">
        <f t="shared" si="5"/>
        <v>75.333333333333329</v>
      </c>
      <c r="BT21" s="73">
        <f t="shared" si="6"/>
        <v>76.571428571428569</v>
      </c>
      <c r="BU21" s="73">
        <f t="shared" si="7"/>
        <v>82</v>
      </c>
      <c r="BV21" s="73">
        <f t="shared" si="17"/>
        <v>81.142857142857139</v>
      </c>
      <c r="BW21" s="131" t="str">
        <f t="shared" si="18"/>
        <v>Нет п/оц.</v>
      </c>
      <c r="BX21" s="131" t="str">
        <f t="shared" si="19"/>
        <v>св</v>
      </c>
      <c r="BY21" s="131" t="str">
        <f t="shared" si="11"/>
        <v>Нет п/оц.</v>
      </c>
      <c r="BZ21" s="24">
        <f t="shared" si="12"/>
        <v>7</v>
      </c>
      <c r="CA21" s="24">
        <f t="shared" si="13"/>
        <v>18</v>
      </c>
      <c r="CB21" s="24">
        <f t="shared" si="14"/>
        <v>7</v>
      </c>
      <c r="CC21" s="24">
        <f t="shared" si="20"/>
        <v>32</v>
      </c>
      <c r="CD21" s="25">
        <f t="shared" si="21"/>
        <v>21.875</v>
      </c>
      <c r="CF21" s="22"/>
    </row>
    <row r="22" spans="1:84" ht="20.100000000000001" customHeight="1" x14ac:dyDescent="0.3">
      <c r="A22" s="278"/>
      <c r="B22" s="63" t="s">
        <v>113</v>
      </c>
      <c r="C22" s="61" t="s">
        <v>73</v>
      </c>
      <c r="D22" s="58" t="s">
        <v>89</v>
      </c>
      <c r="E22" s="182"/>
      <c r="F22" s="182">
        <v>60</v>
      </c>
      <c r="G22" s="182">
        <v>77</v>
      </c>
      <c r="H22" s="182">
        <v>74</v>
      </c>
      <c r="I22" s="182">
        <v>74</v>
      </c>
      <c r="J22" s="182">
        <v>71</v>
      </c>
      <c r="K22" s="182">
        <v>77</v>
      </c>
      <c r="L22" s="183">
        <v>74</v>
      </c>
      <c r="M22" s="183">
        <v>74</v>
      </c>
      <c r="N22" s="183">
        <v>74</v>
      </c>
      <c r="O22" s="184">
        <v>87</v>
      </c>
      <c r="P22" s="184">
        <v>60</v>
      </c>
      <c r="Q22" s="184">
        <v>91</v>
      </c>
      <c r="R22" s="184">
        <v>79</v>
      </c>
      <c r="S22" s="185"/>
      <c r="T22" s="191">
        <v>93</v>
      </c>
      <c r="U22" s="191">
        <v>84</v>
      </c>
      <c r="V22" s="191"/>
      <c r="W22" s="191">
        <v>80</v>
      </c>
      <c r="X22" s="191"/>
      <c r="Y22" s="191"/>
      <c r="Z22" s="191"/>
      <c r="AA22" s="191"/>
      <c r="AB22" s="191"/>
      <c r="AC22" s="191">
        <v>78</v>
      </c>
      <c r="AD22" s="191"/>
      <c r="AE22" s="191"/>
      <c r="AF22" s="191">
        <v>80</v>
      </c>
      <c r="AG22" s="191">
        <v>87</v>
      </c>
      <c r="AH22" s="191">
        <v>82</v>
      </c>
      <c r="AI22" s="188"/>
      <c r="AJ22" s="188">
        <v>90</v>
      </c>
      <c r="AK22" s="186">
        <v>84</v>
      </c>
      <c r="AL22" s="186"/>
      <c r="AM22" s="186"/>
      <c r="AN22" s="186"/>
      <c r="AO22" s="186"/>
      <c r="AP22" s="186">
        <v>75</v>
      </c>
      <c r="AQ22" s="186"/>
      <c r="AR22" s="186">
        <v>91</v>
      </c>
      <c r="AS22" s="186">
        <v>78</v>
      </c>
      <c r="AT22" s="186">
        <v>79</v>
      </c>
      <c r="AU22" s="187">
        <v>81</v>
      </c>
      <c r="AV22" s="191"/>
      <c r="AW22" s="191"/>
      <c r="AX22" s="191">
        <v>60</v>
      </c>
      <c r="AY22" s="191"/>
      <c r="AZ22" s="191"/>
      <c r="BA22" s="191"/>
      <c r="BB22" s="191">
        <v>67</v>
      </c>
      <c r="BC22" s="191">
        <v>78</v>
      </c>
      <c r="BD22" s="191">
        <v>97</v>
      </c>
      <c r="BE22" s="191">
        <v>86</v>
      </c>
      <c r="BF22" s="191"/>
      <c r="BG22" s="191"/>
      <c r="BH22" s="191">
        <v>65</v>
      </c>
      <c r="BI22" s="191"/>
      <c r="BJ22" s="191"/>
      <c r="BK22" s="191"/>
      <c r="BL22" s="191"/>
      <c r="BM22" s="191"/>
      <c r="BN22" s="191"/>
      <c r="BO22" s="191"/>
      <c r="BP22" s="191"/>
      <c r="BQ22" s="191"/>
      <c r="BR22" s="191"/>
      <c r="BS22" s="77">
        <f t="shared" si="5"/>
        <v>72.166666666666671</v>
      </c>
      <c r="BT22" s="73">
        <f t="shared" si="6"/>
        <v>77</v>
      </c>
      <c r="BU22" s="73">
        <f t="shared" si="7"/>
        <v>83.428571428571431</v>
      </c>
      <c r="BV22" s="73">
        <f t="shared" si="17"/>
        <v>82.571428571428569</v>
      </c>
      <c r="BW22" s="131">
        <f t="shared" si="18"/>
        <v>75.5</v>
      </c>
      <c r="BX22" s="131" t="str">
        <f t="shared" si="19"/>
        <v>св</v>
      </c>
      <c r="BY22" s="131">
        <f t="shared" si="11"/>
        <v>78.393939393939391</v>
      </c>
      <c r="BZ22" s="24">
        <f t="shared" si="12"/>
        <v>5</v>
      </c>
      <c r="CA22" s="24">
        <f t="shared" si="13"/>
        <v>22</v>
      </c>
      <c r="CB22" s="24">
        <f t="shared" si="14"/>
        <v>6</v>
      </c>
      <c r="CC22" s="24">
        <f t="shared" si="20"/>
        <v>33</v>
      </c>
      <c r="CD22" s="25">
        <f t="shared" si="21"/>
        <v>15.151515151515152</v>
      </c>
      <c r="CF22" s="22"/>
    </row>
    <row r="23" spans="1:84" ht="20.100000000000001" customHeight="1" x14ac:dyDescent="0.3">
      <c r="A23" s="278"/>
      <c r="B23" s="63" t="s">
        <v>114</v>
      </c>
      <c r="C23" s="61" t="s">
        <v>73</v>
      </c>
      <c r="D23" s="58" t="s">
        <v>89</v>
      </c>
      <c r="E23" s="182"/>
      <c r="F23" s="182">
        <v>65</v>
      </c>
      <c r="G23" s="182">
        <v>74</v>
      </c>
      <c r="H23" s="182">
        <v>65</v>
      </c>
      <c r="I23" s="182">
        <v>82</v>
      </c>
      <c r="J23" s="182">
        <v>76</v>
      </c>
      <c r="K23" s="182">
        <v>63</v>
      </c>
      <c r="L23" s="183">
        <v>82</v>
      </c>
      <c r="M23" s="183">
        <v>80</v>
      </c>
      <c r="N23" s="183">
        <v>90</v>
      </c>
      <c r="O23" s="184">
        <v>80</v>
      </c>
      <c r="P23" s="184">
        <v>87</v>
      </c>
      <c r="Q23" s="184">
        <v>70</v>
      </c>
      <c r="R23" s="184">
        <v>68</v>
      </c>
      <c r="S23" s="185"/>
      <c r="T23" s="191">
        <v>90</v>
      </c>
      <c r="U23" s="191">
        <v>84</v>
      </c>
      <c r="V23" s="191"/>
      <c r="W23" s="191">
        <v>60</v>
      </c>
      <c r="X23" s="191"/>
      <c r="Y23" s="191"/>
      <c r="Z23" s="191"/>
      <c r="AA23" s="191"/>
      <c r="AB23" s="191">
        <v>80</v>
      </c>
      <c r="AC23" s="191"/>
      <c r="AD23" s="191"/>
      <c r="AE23" s="191"/>
      <c r="AF23" s="191">
        <v>75</v>
      </c>
      <c r="AG23" s="191">
        <v>83</v>
      </c>
      <c r="AH23" s="191">
        <v>78</v>
      </c>
      <c r="AI23" s="188"/>
      <c r="AJ23" s="188">
        <v>93</v>
      </c>
      <c r="AK23" s="186">
        <v>88</v>
      </c>
      <c r="AL23" s="186"/>
      <c r="AM23" s="186"/>
      <c r="AN23" s="186"/>
      <c r="AO23" s="186">
        <v>76</v>
      </c>
      <c r="AP23" s="186"/>
      <c r="AQ23" s="186"/>
      <c r="AR23" s="186">
        <v>79</v>
      </c>
      <c r="AS23" s="186">
        <v>88</v>
      </c>
      <c r="AT23" s="186">
        <v>84</v>
      </c>
      <c r="AU23" s="187">
        <v>76</v>
      </c>
      <c r="AV23" s="191"/>
      <c r="AW23" s="191"/>
      <c r="AX23" s="191"/>
      <c r="AY23" s="191">
        <v>86</v>
      </c>
      <c r="AZ23" s="191"/>
      <c r="BA23" s="191"/>
      <c r="BB23" s="191">
        <v>74</v>
      </c>
      <c r="BC23" s="191">
        <v>79</v>
      </c>
      <c r="BD23" s="191">
        <v>96</v>
      </c>
      <c r="BE23" s="191">
        <v>83</v>
      </c>
      <c r="BF23" s="191"/>
      <c r="BG23" s="191">
        <v>71</v>
      </c>
      <c r="BH23" s="191"/>
      <c r="BI23" s="191"/>
      <c r="BJ23" s="191"/>
      <c r="BK23" s="191"/>
      <c r="BL23" s="191"/>
      <c r="BM23" s="191"/>
      <c r="BN23" s="191"/>
      <c r="BO23" s="191"/>
      <c r="BP23" s="191"/>
      <c r="BQ23" s="191"/>
      <c r="BR23" s="191"/>
      <c r="BS23" s="77">
        <f t="shared" si="5"/>
        <v>70.833333333333329</v>
      </c>
      <c r="BT23" s="73">
        <f t="shared" si="6"/>
        <v>79.571428571428569</v>
      </c>
      <c r="BU23" s="73">
        <f t="shared" si="7"/>
        <v>78.571428571428569</v>
      </c>
      <c r="BV23" s="73">
        <f t="shared" si="17"/>
        <v>83.428571428571431</v>
      </c>
      <c r="BW23" s="131">
        <f t="shared" si="18"/>
        <v>81.5</v>
      </c>
      <c r="BX23" s="131" t="str">
        <f t="shared" si="19"/>
        <v>св</v>
      </c>
      <c r="BY23" s="131">
        <f t="shared" si="11"/>
        <v>78.939393939393938</v>
      </c>
      <c r="BZ23" s="24">
        <f t="shared" si="12"/>
        <v>4</v>
      </c>
      <c r="CA23" s="24">
        <f t="shared" si="13"/>
        <v>22</v>
      </c>
      <c r="CB23" s="24">
        <f t="shared" si="14"/>
        <v>7</v>
      </c>
      <c r="CC23" s="24">
        <f t="shared" si="20"/>
        <v>33</v>
      </c>
      <c r="CD23" s="25">
        <f t="shared" si="21"/>
        <v>12.121212121212121</v>
      </c>
      <c r="CF23" s="22"/>
    </row>
    <row r="24" spans="1:84" ht="20.100000000000001" customHeight="1" x14ac:dyDescent="0.3">
      <c r="A24" s="278"/>
      <c r="B24" s="338" t="s">
        <v>611</v>
      </c>
      <c r="C24" s="61" t="s">
        <v>73</v>
      </c>
      <c r="D24" s="58" t="s">
        <v>89</v>
      </c>
      <c r="E24" s="182"/>
      <c r="F24" s="182"/>
      <c r="G24" s="182"/>
      <c r="H24" s="182"/>
      <c r="I24" s="182"/>
      <c r="J24" s="182"/>
      <c r="K24" s="182"/>
      <c r="L24" s="183"/>
      <c r="M24" s="183"/>
      <c r="N24" s="183"/>
      <c r="O24" s="184"/>
      <c r="P24" s="184"/>
      <c r="Q24" s="184"/>
      <c r="R24" s="184"/>
      <c r="S24" s="185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88"/>
      <c r="AJ24" s="188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7"/>
      <c r="AV24" s="191"/>
      <c r="AW24" s="191"/>
      <c r="AX24" s="191"/>
      <c r="AY24" s="191"/>
      <c r="AZ24" s="191">
        <v>0</v>
      </c>
      <c r="BA24" s="191"/>
      <c r="BB24" s="191">
        <v>60</v>
      </c>
      <c r="BC24" s="191">
        <v>0</v>
      </c>
      <c r="BD24" s="191">
        <v>86</v>
      </c>
      <c r="BE24" s="191">
        <v>65</v>
      </c>
      <c r="BF24" s="191"/>
      <c r="BG24" s="191">
        <v>0</v>
      </c>
      <c r="BH24" s="191"/>
      <c r="BI24" s="191"/>
      <c r="BJ24" s="191"/>
      <c r="BK24" s="191"/>
      <c r="BL24" s="191"/>
      <c r="BM24" s="191"/>
      <c r="BN24" s="191"/>
      <c r="BO24" s="191"/>
      <c r="BP24" s="191"/>
      <c r="BQ24" s="191"/>
      <c r="BR24" s="191"/>
      <c r="BS24" s="77" t="str">
        <f t="shared" si="5"/>
        <v>св</v>
      </c>
      <c r="BT24" s="73" t="str">
        <f t="shared" si="6"/>
        <v>св</v>
      </c>
      <c r="BU24" s="73" t="str">
        <f t="shared" si="7"/>
        <v>св</v>
      </c>
      <c r="BV24" s="73" t="str">
        <f t="shared" si="17"/>
        <v>св</v>
      </c>
      <c r="BW24" s="131" t="str">
        <f t="shared" si="18"/>
        <v>Нет п/оц.</v>
      </c>
      <c r="BX24" s="131" t="str">
        <f t="shared" si="19"/>
        <v>св</v>
      </c>
      <c r="BY24" s="131" t="str">
        <f t="shared" si="11"/>
        <v>Нет п/оц.</v>
      </c>
      <c r="BZ24" s="24">
        <f t="shared" si="12"/>
        <v>0</v>
      </c>
      <c r="CA24" s="24">
        <f t="shared" si="13"/>
        <v>1</v>
      </c>
      <c r="CB24" s="24">
        <f t="shared" si="14"/>
        <v>2</v>
      </c>
      <c r="CC24" s="24">
        <f t="shared" si="20"/>
        <v>3</v>
      </c>
      <c r="CD24" s="25">
        <f t="shared" si="21"/>
        <v>0</v>
      </c>
      <c r="CF24" s="22"/>
    </row>
    <row r="25" spans="1:84" ht="20.100000000000001" customHeight="1" thickBot="1" x14ac:dyDescent="0.35">
      <c r="A25" s="278"/>
      <c r="B25" s="63" t="s">
        <v>115</v>
      </c>
      <c r="C25" s="61"/>
      <c r="D25" s="58" t="s">
        <v>89</v>
      </c>
      <c r="E25" s="182"/>
      <c r="F25" s="182">
        <v>82</v>
      </c>
      <c r="G25" s="182">
        <v>90</v>
      </c>
      <c r="H25" s="182">
        <v>91</v>
      </c>
      <c r="I25" s="182">
        <v>86</v>
      </c>
      <c r="J25" s="182">
        <v>76</v>
      </c>
      <c r="K25" s="182">
        <v>77</v>
      </c>
      <c r="L25" s="183">
        <v>85</v>
      </c>
      <c r="M25" s="183">
        <v>85</v>
      </c>
      <c r="N25" s="183">
        <v>74</v>
      </c>
      <c r="O25" s="184">
        <v>91</v>
      </c>
      <c r="P25" s="184">
        <v>75</v>
      </c>
      <c r="Q25" s="184">
        <v>99</v>
      </c>
      <c r="R25" s="184">
        <v>85</v>
      </c>
      <c r="S25" s="185"/>
      <c r="T25" s="191">
        <v>92</v>
      </c>
      <c r="U25" s="191">
        <v>98</v>
      </c>
      <c r="V25" s="191">
        <v>87</v>
      </c>
      <c r="W25" s="191"/>
      <c r="X25" s="191"/>
      <c r="Y25" s="191"/>
      <c r="Z25" s="191"/>
      <c r="AA25" s="191"/>
      <c r="AB25" s="191"/>
      <c r="AC25" s="191"/>
      <c r="AD25" s="191"/>
      <c r="AE25" s="191">
        <v>71</v>
      </c>
      <c r="AF25" s="191">
        <v>94</v>
      </c>
      <c r="AG25" s="191">
        <v>99</v>
      </c>
      <c r="AH25" s="191">
        <v>97</v>
      </c>
      <c r="AI25" s="188"/>
      <c r="AJ25" s="188">
        <v>97</v>
      </c>
      <c r="AK25" s="186">
        <v>97</v>
      </c>
      <c r="AL25" s="186"/>
      <c r="AM25" s="186"/>
      <c r="AN25" s="186"/>
      <c r="AO25" s="186"/>
      <c r="AP25" s="186"/>
      <c r="AQ25" s="186">
        <v>69</v>
      </c>
      <c r="AR25" s="186">
        <v>90</v>
      </c>
      <c r="AS25" s="186">
        <v>94</v>
      </c>
      <c r="AT25" s="186">
        <v>92</v>
      </c>
      <c r="AU25" s="187">
        <v>94</v>
      </c>
      <c r="AV25" s="191"/>
      <c r="AW25" s="191"/>
      <c r="AX25" s="191"/>
      <c r="AY25" s="191"/>
      <c r="AZ25" s="191">
        <v>77</v>
      </c>
      <c r="BA25" s="191"/>
      <c r="BB25" s="191">
        <v>99</v>
      </c>
      <c r="BC25" s="191">
        <v>96</v>
      </c>
      <c r="BD25" s="191">
        <v>95</v>
      </c>
      <c r="BE25" s="191">
        <v>85</v>
      </c>
      <c r="BF25" s="191">
        <v>92</v>
      </c>
      <c r="BG25" s="191"/>
      <c r="BH25" s="191"/>
      <c r="BI25" s="191"/>
      <c r="BJ25" s="191"/>
      <c r="BK25" s="191"/>
      <c r="BL25" s="191"/>
      <c r="BM25" s="191"/>
      <c r="BN25" s="191"/>
      <c r="BO25" s="191"/>
      <c r="BP25" s="191"/>
      <c r="BQ25" s="191"/>
      <c r="BR25" s="191"/>
      <c r="BS25" s="77">
        <f t="shared" si="5"/>
        <v>83.666666666666671</v>
      </c>
      <c r="BT25" s="73">
        <f t="shared" si="6"/>
        <v>84.857142857142861</v>
      </c>
      <c r="BU25" s="73">
        <f t="shared" si="7"/>
        <v>91.142857142857139</v>
      </c>
      <c r="BV25" s="73">
        <f t="shared" si="8"/>
        <v>90.428571428571431</v>
      </c>
      <c r="BW25" s="131">
        <f t="shared" si="9"/>
        <v>90.666666666666671</v>
      </c>
      <c r="BX25" s="131" t="str">
        <f t="shared" si="10"/>
        <v>св</v>
      </c>
      <c r="BY25" s="131">
        <f t="shared" si="11"/>
        <v>88.212121212121218</v>
      </c>
      <c r="BZ25" s="24">
        <f t="shared" si="12"/>
        <v>19</v>
      </c>
      <c r="CA25" s="24">
        <f t="shared" si="13"/>
        <v>12</v>
      </c>
      <c r="CB25" s="24">
        <f t="shared" si="14"/>
        <v>2</v>
      </c>
      <c r="CC25" s="24">
        <f t="shared" si="15"/>
        <v>33</v>
      </c>
      <c r="CD25" s="25">
        <f t="shared" si="16"/>
        <v>57.575757575757578</v>
      </c>
      <c r="CF25" s="22"/>
    </row>
    <row r="26" spans="1:84" ht="20.100000000000001" customHeight="1" x14ac:dyDescent="0.3">
      <c r="A26" s="23">
        <v>5</v>
      </c>
      <c r="B26" s="63" t="s">
        <v>116</v>
      </c>
      <c r="C26" s="60" t="s">
        <v>73</v>
      </c>
      <c r="D26" s="58" t="s">
        <v>89</v>
      </c>
      <c r="E26" s="182"/>
      <c r="F26" s="182">
        <v>67</v>
      </c>
      <c r="G26" s="182">
        <v>78</v>
      </c>
      <c r="H26" s="182">
        <v>80</v>
      </c>
      <c r="I26" s="182">
        <v>78</v>
      </c>
      <c r="J26" s="182">
        <v>70</v>
      </c>
      <c r="K26" s="182">
        <v>63</v>
      </c>
      <c r="L26" s="183">
        <v>62</v>
      </c>
      <c r="M26" s="183">
        <v>60</v>
      </c>
      <c r="N26" s="183">
        <v>74</v>
      </c>
      <c r="O26" s="184">
        <v>65</v>
      </c>
      <c r="P26" s="184">
        <v>72</v>
      </c>
      <c r="Q26" s="184">
        <v>63</v>
      </c>
      <c r="R26" s="184">
        <v>74</v>
      </c>
      <c r="S26" s="185"/>
      <c r="T26" s="191">
        <v>92</v>
      </c>
      <c r="U26" s="191">
        <v>84</v>
      </c>
      <c r="V26" s="191">
        <v>77</v>
      </c>
      <c r="W26" s="191"/>
      <c r="X26" s="191"/>
      <c r="Y26" s="191"/>
      <c r="Z26" s="191"/>
      <c r="AA26" s="191"/>
      <c r="AB26" s="191"/>
      <c r="AC26" s="191"/>
      <c r="AD26" s="191"/>
      <c r="AE26" s="191">
        <v>69</v>
      </c>
      <c r="AF26" s="191">
        <v>75</v>
      </c>
      <c r="AG26" s="191">
        <v>83</v>
      </c>
      <c r="AH26" s="191">
        <v>85</v>
      </c>
      <c r="AI26" s="188"/>
      <c r="AJ26" s="188">
        <v>84</v>
      </c>
      <c r="AK26" s="186">
        <v>91</v>
      </c>
      <c r="AL26" s="186"/>
      <c r="AM26" s="186"/>
      <c r="AN26" s="186"/>
      <c r="AO26" s="186"/>
      <c r="AP26" s="186"/>
      <c r="AQ26" s="186">
        <v>60</v>
      </c>
      <c r="AR26" s="186">
        <v>79</v>
      </c>
      <c r="AS26" s="186">
        <v>82</v>
      </c>
      <c r="AT26" s="186">
        <v>79</v>
      </c>
      <c r="AU26" s="187">
        <v>60</v>
      </c>
      <c r="AV26" s="191"/>
      <c r="AW26" s="191"/>
      <c r="AX26" s="191"/>
      <c r="AY26" s="191"/>
      <c r="AZ26" s="191">
        <v>60</v>
      </c>
      <c r="BA26" s="191"/>
      <c r="BB26" s="191">
        <v>74</v>
      </c>
      <c r="BC26" s="191">
        <v>67</v>
      </c>
      <c r="BD26" s="191">
        <v>88</v>
      </c>
      <c r="BE26" s="191">
        <v>80</v>
      </c>
      <c r="BF26" s="191"/>
      <c r="BG26" s="191"/>
      <c r="BH26" s="191">
        <v>35</v>
      </c>
      <c r="BI26" s="191"/>
      <c r="BJ26" s="191"/>
      <c r="BK26" s="191"/>
      <c r="BL26" s="191"/>
      <c r="BM26" s="191"/>
      <c r="BN26" s="191"/>
      <c r="BO26" s="191"/>
      <c r="BP26" s="191"/>
      <c r="BQ26" s="191"/>
      <c r="BR26" s="191"/>
      <c r="BS26" s="77">
        <f t="shared" si="5"/>
        <v>72.666666666666671</v>
      </c>
      <c r="BT26" s="73">
        <f t="shared" si="6"/>
        <v>67.142857142857139</v>
      </c>
      <c r="BU26" s="73">
        <f t="shared" si="7"/>
        <v>80.714285714285708</v>
      </c>
      <c r="BV26" s="73">
        <f t="shared" si="8"/>
        <v>76.428571428571431</v>
      </c>
      <c r="BW26" s="131" t="str">
        <f t="shared" si="9"/>
        <v>Нет п/оц.</v>
      </c>
      <c r="BX26" s="131" t="str">
        <f t="shared" si="10"/>
        <v>св</v>
      </c>
      <c r="BY26" s="131" t="str">
        <f t="shared" si="11"/>
        <v>Нет п/оц.</v>
      </c>
      <c r="BZ26" s="24">
        <f t="shared" si="12"/>
        <v>2</v>
      </c>
      <c r="CA26" s="24">
        <f t="shared" si="13"/>
        <v>17</v>
      </c>
      <c r="CB26" s="24">
        <f t="shared" si="14"/>
        <v>13</v>
      </c>
      <c r="CC26" s="24">
        <f t="shared" si="15"/>
        <v>32</v>
      </c>
      <c r="CD26" s="25">
        <f t="shared" si="16"/>
        <v>6.25</v>
      </c>
      <c r="CF26" s="22">
        <f t="shared" ref="CF26:CF36" si="22">COUNTIF(F26:BR26,"&lt;60")+COUNTIF(F26:BR26,"=нз")</f>
        <v>1</v>
      </c>
    </row>
    <row r="27" spans="1:84" ht="20.100000000000001" customHeight="1" thickBot="1" x14ac:dyDescent="0.35">
      <c r="A27" s="26">
        <v>7</v>
      </c>
      <c r="B27" s="63" t="s">
        <v>117</v>
      </c>
      <c r="C27" s="60" t="s">
        <v>73</v>
      </c>
      <c r="D27" s="58" t="s">
        <v>89</v>
      </c>
      <c r="E27" s="182"/>
      <c r="F27" s="182">
        <v>62</v>
      </c>
      <c r="G27" s="182">
        <v>85</v>
      </c>
      <c r="H27" s="182">
        <v>90</v>
      </c>
      <c r="I27" s="182">
        <v>86</v>
      </c>
      <c r="J27" s="182">
        <v>78</v>
      </c>
      <c r="K27" s="182">
        <v>67</v>
      </c>
      <c r="L27" s="183">
        <v>64</v>
      </c>
      <c r="M27" s="183">
        <v>64</v>
      </c>
      <c r="N27" s="183">
        <v>77</v>
      </c>
      <c r="O27" s="184">
        <v>80</v>
      </c>
      <c r="P27" s="184">
        <v>65</v>
      </c>
      <c r="Q27" s="184">
        <v>77</v>
      </c>
      <c r="R27" s="184">
        <v>62</v>
      </c>
      <c r="S27" s="185"/>
      <c r="T27" s="191">
        <v>90</v>
      </c>
      <c r="U27" s="191">
        <v>66</v>
      </c>
      <c r="V27" s="191"/>
      <c r="W27" s="191">
        <v>60</v>
      </c>
      <c r="X27" s="191"/>
      <c r="Y27" s="191"/>
      <c r="Z27" s="191"/>
      <c r="AA27" s="191"/>
      <c r="AB27" s="191"/>
      <c r="AC27" s="191"/>
      <c r="AD27" s="191"/>
      <c r="AE27" s="191">
        <v>60</v>
      </c>
      <c r="AF27" s="191">
        <v>61</v>
      </c>
      <c r="AG27" s="191">
        <v>60</v>
      </c>
      <c r="AH27" s="191">
        <v>61</v>
      </c>
      <c r="AI27" s="188"/>
      <c r="AJ27" s="188">
        <v>87</v>
      </c>
      <c r="AK27" s="186">
        <v>70</v>
      </c>
      <c r="AL27" s="186"/>
      <c r="AM27" s="186"/>
      <c r="AN27" s="186"/>
      <c r="AO27" s="186"/>
      <c r="AP27" s="186"/>
      <c r="AQ27" s="186">
        <v>60</v>
      </c>
      <c r="AR27" s="186">
        <v>69</v>
      </c>
      <c r="AS27" s="186">
        <v>69</v>
      </c>
      <c r="AT27" s="186">
        <v>71</v>
      </c>
      <c r="AU27" s="187">
        <v>61</v>
      </c>
      <c r="AV27" s="191"/>
      <c r="AW27" s="191"/>
      <c r="AX27" s="191"/>
      <c r="AY27" s="191"/>
      <c r="AZ27" s="191">
        <v>60</v>
      </c>
      <c r="BA27" s="191"/>
      <c r="BB27" s="191">
        <v>64</v>
      </c>
      <c r="BC27" s="191">
        <v>42</v>
      </c>
      <c r="BD27" s="191">
        <v>68</v>
      </c>
      <c r="BE27" s="191">
        <v>60</v>
      </c>
      <c r="BF27" s="191"/>
      <c r="BG27" s="191">
        <v>64</v>
      </c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77">
        <f t="shared" si="5"/>
        <v>78</v>
      </c>
      <c r="BT27" s="73">
        <f t="shared" si="6"/>
        <v>69.857142857142861</v>
      </c>
      <c r="BU27" s="73">
        <f t="shared" si="7"/>
        <v>65.428571428571431</v>
      </c>
      <c r="BV27" s="73">
        <f t="shared" si="8"/>
        <v>69.571428571428569</v>
      </c>
      <c r="BW27" s="131" t="str">
        <f t="shared" si="9"/>
        <v>Нет п/оц.</v>
      </c>
      <c r="BX27" s="131" t="str">
        <f t="shared" si="10"/>
        <v>св</v>
      </c>
      <c r="BY27" s="131" t="str">
        <f t="shared" si="11"/>
        <v>Нет п/оц.</v>
      </c>
      <c r="BZ27" s="24">
        <f t="shared" si="12"/>
        <v>2</v>
      </c>
      <c r="CA27" s="24">
        <f t="shared" si="13"/>
        <v>7</v>
      </c>
      <c r="CB27" s="24">
        <f t="shared" si="14"/>
        <v>23</v>
      </c>
      <c r="CC27" s="24">
        <f t="shared" si="15"/>
        <v>32</v>
      </c>
      <c r="CD27" s="25">
        <f t="shared" si="16"/>
        <v>6.25</v>
      </c>
      <c r="CF27" s="22">
        <f t="shared" si="22"/>
        <v>1</v>
      </c>
    </row>
    <row r="28" spans="1:84" ht="20.100000000000001" customHeight="1" thickBot="1" x14ac:dyDescent="0.35">
      <c r="A28" s="23">
        <v>8</v>
      </c>
      <c r="B28" s="63" t="s">
        <v>118</v>
      </c>
      <c r="C28" s="61"/>
      <c r="D28" s="58" t="s">
        <v>89</v>
      </c>
      <c r="E28" s="182"/>
      <c r="F28" s="182">
        <v>84</v>
      </c>
      <c r="G28" s="182">
        <v>98</v>
      </c>
      <c r="H28" s="182">
        <v>92</v>
      </c>
      <c r="I28" s="182">
        <v>90</v>
      </c>
      <c r="J28" s="182">
        <v>95</v>
      </c>
      <c r="K28" s="182">
        <v>78</v>
      </c>
      <c r="L28" s="183">
        <v>90</v>
      </c>
      <c r="M28" s="183">
        <v>80</v>
      </c>
      <c r="N28" s="183">
        <v>91</v>
      </c>
      <c r="O28" s="184">
        <v>96</v>
      </c>
      <c r="P28" s="184">
        <v>96</v>
      </c>
      <c r="Q28" s="184">
        <v>100</v>
      </c>
      <c r="R28" s="184">
        <v>92</v>
      </c>
      <c r="S28" s="185"/>
      <c r="T28" s="191">
        <v>94</v>
      </c>
      <c r="U28" s="191">
        <v>99</v>
      </c>
      <c r="V28" s="191"/>
      <c r="W28" s="191">
        <v>93</v>
      </c>
      <c r="X28" s="191"/>
      <c r="Y28" s="191"/>
      <c r="Z28" s="191"/>
      <c r="AA28" s="191">
        <v>90</v>
      </c>
      <c r="AB28" s="191"/>
      <c r="AC28" s="191"/>
      <c r="AD28" s="191"/>
      <c r="AE28" s="191"/>
      <c r="AF28" s="191">
        <v>98</v>
      </c>
      <c r="AG28" s="191">
        <v>99</v>
      </c>
      <c r="AH28" s="191">
        <v>97</v>
      </c>
      <c r="AI28" s="188"/>
      <c r="AJ28" s="188">
        <v>97</v>
      </c>
      <c r="AK28" s="186">
        <v>98</v>
      </c>
      <c r="AL28" s="186"/>
      <c r="AM28" s="186">
        <v>100</v>
      </c>
      <c r="AN28" s="186"/>
      <c r="AO28" s="186"/>
      <c r="AP28" s="186"/>
      <c r="AQ28" s="186"/>
      <c r="AR28" s="186">
        <v>96</v>
      </c>
      <c r="AS28" s="186">
        <v>98</v>
      </c>
      <c r="AT28" s="186">
        <v>96</v>
      </c>
      <c r="AU28" s="187">
        <v>99</v>
      </c>
      <c r="AV28" s="191"/>
      <c r="AW28" s="191">
        <v>90</v>
      </c>
      <c r="AX28" s="191"/>
      <c r="AY28" s="191"/>
      <c r="AZ28" s="191"/>
      <c r="BA28" s="191"/>
      <c r="BB28" s="191">
        <v>96</v>
      </c>
      <c r="BC28" s="191">
        <v>100</v>
      </c>
      <c r="BD28" s="191">
        <v>99</v>
      </c>
      <c r="BE28" s="191">
        <v>90</v>
      </c>
      <c r="BF28" s="191"/>
      <c r="BG28" s="191"/>
      <c r="BH28" s="191">
        <v>89</v>
      </c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77">
        <f t="shared" si="5"/>
        <v>89.5</v>
      </c>
      <c r="BT28" s="73">
        <f t="shared" si="6"/>
        <v>92.142857142857139</v>
      </c>
      <c r="BU28" s="73">
        <f t="shared" si="7"/>
        <v>95.714285714285708</v>
      </c>
      <c r="BV28" s="73">
        <f t="shared" si="8"/>
        <v>97.714285714285708</v>
      </c>
      <c r="BW28" s="131">
        <f t="shared" si="9"/>
        <v>94</v>
      </c>
      <c r="BX28" s="131" t="str">
        <f t="shared" si="10"/>
        <v>св</v>
      </c>
      <c r="BY28" s="131">
        <f t="shared" si="11"/>
        <v>93.939393939393938</v>
      </c>
      <c r="BZ28" s="24">
        <f t="shared" si="12"/>
        <v>29</v>
      </c>
      <c r="CA28" s="24">
        <f t="shared" si="13"/>
        <v>4</v>
      </c>
      <c r="CB28" s="24">
        <f t="shared" si="14"/>
        <v>0</v>
      </c>
      <c r="CC28" s="24">
        <f t="shared" si="15"/>
        <v>33</v>
      </c>
      <c r="CD28" s="25">
        <f t="shared" si="16"/>
        <v>87.878787878787875</v>
      </c>
      <c r="CF28" s="22">
        <f t="shared" si="22"/>
        <v>0</v>
      </c>
    </row>
    <row r="29" spans="1:84" ht="20.100000000000001" customHeight="1" x14ac:dyDescent="0.3">
      <c r="A29" s="23">
        <v>9</v>
      </c>
      <c r="B29" s="63" t="s">
        <v>119</v>
      </c>
      <c r="C29" s="61"/>
      <c r="D29" s="58" t="s">
        <v>89</v>
      </c>
      <c r="E29" s="182"/>
      <c r="F29" s="182">
        <v>88</v>
      </c>
      <c r="G29" s="182">
        <v>90</v>
      </c>
      <c r="H29" s="182">
        <v>92</v>
      </c>
      <c r="I29" s="182">
        <v>90</v>
      </c>
      <c r="J29" s="182">
        <v>90</v>
      </c>
      <c r="K29" s="182">
        <v>75</v>
      </c>
      <c r="L29" s="183">
        <v>83</v>
      </c>
      <c r="M29" s="183">
        <v>80</v>
      </c>
      <c r="N29" s="183">
        <v>74</v>
      </c>
      <c r="O29" s="184">
        <v>96</v>
      </c>
      <c r="P29" s="184">
        <v>92</v>
      </c>
      <c r="Q29" s="184">
        <v>89</v>
      </c>
      <c r="R29" s="184">
        <v>85</v>
      </c>
      <c r="S29" s="185"/>
      <c r="T29" s="191">
        <v>93</v>
      </c>
      <c r="U29" s="191">
        <v>95</v>
      </c>
      <c r="V29" s="191">
        <v>92</v>
      </c>
      <c r="W29" s="191"/>
      <c r="X29" s="191">
        <v>100</v>
      </c>
      <c r="Y29" s="191"/>
      <c r="Z29" s="191"/>
      <c r="AA29" s="191"/>
      <c r="AB29" s="191"/>
      <c r="AC29" s="191"/>
      <c r="AD29" s="191"/>
      <c r="AE29" s="191"/>
      <c r="AF29" s="191">
        <v>90</v>
      </c>
      <c r="AG29" s="191">
        <v>97</v>
      </c>
      <c r="AH29" s="191">
        <v>99</v>
      </c>
      <c r="AI29" s="188"/>
      <c r="AJ29" s="188">
        <v>97</v>
      </c>
      <c r="AK29" s="186">
        <v>98</v>
      </c>
      <c r="AL29" s="186"/>
      <c r="AM29" s="186"/>
      <c r="AN29" s="186">
        <v>95</v>
      </c>
      <c r="AO29" s="186"/>
      <c r="AP29" s="186"/>
      <c r="AQ29" s="186"/>
      <c r="AR29" s="186">
        <v>95</v>
      </c>
      <c r="AS29" s="186">
        <v>92</v>
      </c>
      <c r="AT29" s="186">
        <v>94</v>
      </c>
      <c r="AU29" s="187">
        <v>96</v>
      </c>
      <c r="AV29" s="191"/>
      <c r="AW29" s="191">
        <v>86</v>
      </c>
      <c r="AX29" s="191"/>
      <c r="AY29" s="191"/>
      <c r="AZ29" s="191"/>
      <c r="BA29" s="191"/>
      <c r="BB29" s="191">
        <v>95</v>
      </c>
      <c r="BC29" s="191">
        <v>100</v>
      </c>
      <c r="BD29" s="191">
        <v>96</v>
      </c>
      <c r="BE29" s="191">
        <v>84</v>
      </c>
      <c r="BF29" s="191">
        <v>92</v>
      </c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77">
        <f t="shared" si="5"/>
        <v>87.5</v>
      </c>
      <c r="BT29" s="73">
        <f t="shared" si="6"/>
        <v>85.571428571428569</v>
      </c>
      <c r="BU29" s="73">
        <f t="shared" si="7"/>
        <v>95.142857142857139</v>
      </c>
      <c r="BV29" s="73">
        <f t="shared" si="8"/>
        <v>95.285714285714292</v>
      </c>
      <c r="BW29" s="131">
        <f t="shared" si="9"/>
        <v>92.166666666666671</v>
      </c>
      <c r="BX29" s="131" t="str">
        <f t="shared" si="10"/>
        <v>св</v>
      </c>
      <c r="BY29" s="131">
        <f t="shared" si="11"/>
        <v>91.212121212121218</v>
      </c>
      <c r="BZ29" s="24">
        <f t="shared" si="12"/>
        <v>24</v>
      </c>
      <c r="CA29" s="24">
        <f t="shared" si="13"/>
        <v>9</v>
      </c>
      <c r="CB29" s="24">
        <f t="shared" si="14"/>
        <v>0</v>
      </c>
      <c r="CC29" s="24">
        <f t="shared" si="15"/>
        <v>33</v>
      </c>
      <c r="CD29" s="25">
        <f t="shared" si="16"/>
        <v>72.727272727272734</v>
      </c>
      <c r="CF29" s="22">
        <f t="shared" si="22"/>
        <v>0</v>
      </c>
    </row>
    <row r="30" spans="1:84" ht="20.100000000000001" customHeight="1" thickBot="1" x14ac:dyDescent="0.35">
      <c r="A30" s="26">
        <v>10</v>
      </c>
      <c r="B30" s="63" t="s">
        <v>120</v>
      </c>
      <c r="C30" s="60"/>
      <c r="D30" s="58" t="s">
        <v>89</v>
      </c>
      <c r="E30" s="182"/>
      <c r="F30" s="182">
        <v>65</v>
      </c>
      <c r="G30" s="182">
        <v>90</v>
      </c>
      <c r="H30" s="182">
        <v>80</v>
      </c>
      <c r="I30" s="182">
        <v>78</v>
      </c>
      <c r="J30" s="182">
        <v>80</v>
      </c>
      <c r="K30" s="182">
        <v>68</v>
      </c>
      <c r="L30" s="183">
        <v>76</v>
      </c>
      <c r="M30" s="183">
        <v>76</v>
      </c>
      <c r="N30" s="183">
        <v>90</v>
      </c>
      <c r="O30" s="184">
        <v>96</v>
      </c>
      <c r="P30" s="184">
        <v>92</v>
      </c>
      <c r="Q30" s="184">
        <v>75</v>
      </c>
      <c r="R30" s="184">
        <v>77</v>
      </c>
      <c r="S30" s="185"/>
      <c r="T30" s="191">
        <v>95</v>
      </c>
      <c r="U30" s="191">
        <v>96</v>
      </c>
      <c r="V30" s="191"/>
      <c r="W30" s="191">
        <v>83</v>
      </c>
      <c r="X30" s="191"/>
      <c r="Y30" s="191"/>
      <c r="Z30" s="191"/>
      <c r="AA30" s="191"/>
      <c r="AB30" s="191">
        <v>80</v>
      </c>
      <c r="AC30" s="191"/>
      <c r="AD30" s="191"/>
      <c r="AE30" s="191"/>
      <c r="AF30" s="191">
        <v>90</v>
      </c>
      <c r="AG30" s="191">
        <v>95</v>
      </c>
      <c r="AH30" s="191">
        <v>98</v>
      </c>
      <c r="AI30" s="188"/>
      <c r="AJ30" s="188">
        <v>97</v>
      </c>
      <c r="AK30" s="186">
        <v>92</v>
      </c>
      <c r="AL30" s="186"/>
      <c r="AM30" s="186"/>
      <c r="AN30" s="186"/>
      <c r="AO30" s="186">
        <v>60</v>
      </c>
      <c r="AP30" s="186"/>
      <c r="AQ30" s="186"/>
      <c r="AR30" s="186">
        <v>92</v>
      </c>
      <c r="AS30" s="186">
        <v>83</v>
      </c>
      <c r="AT30" s="186">
        <v>85</v>
      </c>
      <c r="AU30" s="187">
        <v>79</v>
      </c>
      <c r="AV30" s="191"/>
      <c r="AW30" s="191"/>
      <c r="AX30" s="191"/>
      <c r="AY30" s="191">
        <v>87</v>
      </c>
      <c r="AZ30" s="191"/>
      <c r="BA30" s="191"/>
      <c r="BB30" s="191">
        <v>75</v>
      </c>
      <c r="BC30" s="191">
        <v>80</v>
      </c>
      <c r="BD30" s="191">
        <v>93</v>
      </c>
      <c r="BE30" s="191">
        <v>84</v>
      </c>
      <c r="BF30" s="191"/>
      <c r="BG30" s="191">
        <v>74</v>
      </c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77">
        <f t="shared" si="5"/>
        <v>76.833333333333329</v>
      </c>
      <c r="BT30" s="73">
        <f t="shared" si="6"/>
        <v>83.142857142857139</v>
      </c>
      <c r="BU30" s="73">
        <f t="shared" si="7"/>
        <v>91</v>
      </c>
      <c r="BV30" s="73">
        <f t="shared" si="8"/>
        <v>84</v>
      </c>
      <c r="BW30" s="131">
        <f t="shared" si="9"/>
        <v>82.166666666666671</v>
      </c>
      <c r="BX30" s="131" t="str">
        <f t="shared" si="10"/>
        <v>св</v>
      </c>
      <c r="BY30" s="131">
        <f t="shared" si="11"/>
        <v>83.666666666666671</v>
      </c>
      <c r="BZ30" s="24">
        <f t="shared" si="12"/>
        <v>13</v>
      </c>
      <c r="CA30" s="24">
        <f t="shared" si="13"/>
        <v>17</v>
      </c>
      <c r="CB30" s="24">
        <f t="shared" si="14"/>
        <v>3</v>
      </c>
      <c r="CC30" s="24">
        <f t="shared" si="15"/>
        <v>33</v>
      </c>
      <c r="CD30" s="25">
        <f t="shared" si="16"/>
        <v>39.393939393939391</v>
      </c>
      <c r="CF30" s="22">
        <f t="shared" si="22"/>
        <v>0</v>
      </c>
    </row>
    <row r="31" spans="1:84" ht="20.100000000000001" customHeight="1" x14ac:dyDescent="0.3">
      <c r="A31" s="23">
        <v>12</v>
      </c>
      <c r="B31" s="63" t="s">
        <v>121</v>
      </c>
      <c r="C31" s="61" t="s">
        <v>73</v>
      </c>
      <c r="D31" s="58" t="s">
        <v>89</v>
      </c>
      <c r="E31" s="182"/>
      <c r="F31" s="182">
        <v>64</v>
      </c>
      <c r="G31" s="182">
        <v>60</v>
      </c>
      <c r="H31" s="182">
        <v>75</v>
      </c>
      <c r="I31" s="182">
        <v>60</v>
      </c>
      <c r="J31" s="182">
        <v>62</v>
      </c>
      <c r="K31" s="182">
        <v>65</v>
      </c>
      <c r="L31" s="183">
        <v>60</v>
      </c>
      <c r="M31" s="183">
        <v>60</v>
      </c>
      <c r="N31" s="183">
        <v>60</v>
      </c>
      <c r="O31" s="184">
        <v>60</v>
      </c>
      <c r="P31" s="184">
        <v>60</v>
      </c>
      <c r="Q31" s="184">
        <v>62</v>
      </c>
      <c r="R31" s="184">
        <v>60</v>
      </c>
      <c r="S31" s="185"/>
      <c r="T31" s="191">
        <v>74</v>
      </c>
      <c r="U31" s="191">
        <v>61</v>
      </c>
      <c r="V31" s="191">
        <v>0</v>
      </c>
      <c r="W31" s="191"/>
      <c r="X31" s="191"/>
      <c r="Y31" s="191"/>
      <c r="Z31" s="191"/>
      <c r="AA31" s="191"/>
      <c r="AB31" s="191"/>
      <c r="AC31" s="191"/>
      <c r="AD31" s="191"/>
      <c r="AE31" s="191">
        <v>0</v>
      </c>
      <c r="AF31" s="191">
        <v>0</v>
      </c>
      <c r="AG31" s="191">
        <v>60</v>
      </c>
      <c r="AH31" s="191">
        <v>61</v>
      </c>
      <c r="AI31" s="188"/>
      <c r="AJ31" s="188">
        <v>26</v>
      </c>
      <c r="AK31" s="186">
        <v>60</v>
      </c>
      <c r="AL31" s="186"/>
      <c r="AM31" s="186"/>
      <c r="AN31" s="186"/>
      <c r="AO31" s="186"/>
      <c r="AP31" s="186"/>
      <c r="AQ31" s="186">
        <v>0</v>
      </c>
      <c r="AR31" s="186">
        <v>60</v>
      </c>
      <c r="AS31" s="186">
        <v>66</v>
      </c>
      <c r="AT31" s="186">
        <v>64</v>
      </c>
      <c r="AU31" s="187">
        <v>60</v>
      </c>
      <c r="AV31" s="191"/>
      <c r="AW31" s="191"/>
      <c r="AX31" s="191"/>
      <c r="AY31" s="191"/>
      <c r="AZ31" s="191">
        <v>0</v>
      </c>
      <c r="BA31" s="191"/>
      <c r="BB31" s="191">
        <v>1</v>
      </c>
      <c r="BC31" s="191">
        <v>0</v>
      </c>
      <c r="BD31" s="191">
        <v>19</v>
      </c>
      <c r="BE31" s="191">
        <v>1</v>
      </c>
      <c r="BF31" s="191"/>
      <c r="BG31" s="191"/>
      <c r="BH31" s="191">
        <v>0</v>
      </c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77">
        <f t="shared" si="5"/>
        <v>64.333333333333329</v>
      </c>
      <c r="BT31" s="73">
        <f t="shared" si="6"/>
        <v>60.285714285714285</v>
      </c>
      <c r="BU31" s="73" t="str">
        <f t="shared" si="7"/>
        <v>Нет п/оц.</v>
      </c>
      <c r="BV31" s="73" t="str">
        <f t="shared" si="8"/>
        <v>Нет п/оц.</v>
      </c>
      <c r="BW31" s="131" t="str">
        <f t="shared" si="9"/>
        <v>Нет п/оц.</v>
      </c>
      <c r="BX31" s="131" t="str">
        <f t="shared" si="10"/>
        <v>св</v>
      </c>
      <c r="BY31" s="131" t="str">
        <f t="shared" si="11"/>
        <v>Нет п/оц.</v>
      </c>
      <c r="BZ31" s="24">
        <f t="shared" si="12"/>
        <v>0</v>
      </c>
      <c r="CA31" s="24">
        <f t="shared" si="13"/>
        <v>2</v>
      </c>
      <c r="CB31" s="24">
        <f t="shared" si="14"/>
        <v>20</v>
      </c>
      <c r="CC31" s="24">
        <f t="shared" si="15"/>
        <v>22</v>
      </c>
      <c r="CD31" s="25">
        <f t="shared" si="16"/>
        <v>0</v>
      </c>
      <c r="CF31" s="22">
        <f t="shared" si="22"/>
        <v>11</v>
      </c>
    </row>
    <row r="32" spans="1:84" ht="20.100000000000001" hidden="1" customHeight="1" thickBot="1" x14ac:dyDescent="0.35">
      <c r="A32" s="23">
        <v>14</v>
      </c>
      <c r="B32" s="63"/>
      <c r="C32" s="60"/>
      <c r="D32" s="58" t="s">
        <v>89</v>
      </c>
      <c r="E32" s="182"/>
      <c r="F32" s="182"/>
      <c r="G32" s="182"/>
      <c r="H32" s="182"/>
      <c r="I32" s="182"/>
      <c r="J32" s="182"/>
      <c r="K32" s="182"/>
      <c r="L32" s="183"/>
      <c r="M32" s="183"/>
      <c r="N32" s="183"/>
      <c r="O32" s="184"/>
      <c r="P32" s="184"/>
      <c r="Q32" s="184"/>
      <c r="R32" s="184"/>
      <c r="S32" s="185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7"/>
      <c r="AI32" s="191">
        <v>26</v>
      </c>
      <c r="AJ32" s="336"/>
      <c r="AK32" s="186">
        <v>0</v>
      </c>
      <c r="AL32" s="186"/>
      <c r="AM32" s="186"/>
      <c r="AN32" s="186"/>
      <c r="AO32" s="186"/>
      <c r="AP32" s="186"/>
      <c r="AQ32" s="186">
        <v>0</v>
      </c>
      <c r="AR32" s="186">
        <v>60</v>
      </c>
      <c r="AS32" s="186">
        <v>66</v>
      </c>
      <c r="AT32" s="186">
        <v>64</v>
      </c>
      <c r="AU32" s="187">
        <v>60</v>
      </c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77" t="str">
        <f t="shared" si="5"/>
        <v>св</v>
      </c>
      <c r="BT32" s="73" t="str">
        <f t="shared" si="6"/>
        <v>св</v>
      </c>
      <c r="BU32" s="73" t="str">
        <f t="shared" si="7"/>
        <v>св</v>
      </c>
      <c r="BV32" s="73" t="str">
        <f t="shared" ref="BV32:BV33" si="23">IF(COUNTIF(AI32:AU32,"&gt;59")=COUNTA(AI32:AU32),(IF(COUNTA(AI32:AU32)&gt;0,SUM(AI32:AU32)/COUNT(AI32:AU32),"св")),"Нет п/оц.")</f>
        <v>Нет п/оц.</v>
      </c>
      <c r="BW32" s="131" t="str">
        <f t="shared" ref="BW32:BW33" si="24">IF(COUNTIF(AV32:BH32,"&gt;59")=COUNTA(AV32:BH32),(IF(COUNTA(AV32:BH32)&gt;0,SUM(AV32:BH32)/COUNT(AV32:BH32),"св")),"Нет п/оц.")</f>
        <v>св</v>
      </c>
      <c r="BX32" s="131" t="str">
        <f t="shared" ref="BX32:BX33" si="25">IF(COUNTIF(BI32:BR32,"&gt;59")=COUNTA(BI32:BR32),(IF(COUNTA(BI32:BR32)&gt;0,SUM(BI32:BR32)/COUNT(BI32:BR32),"св")),"Нет п/оц.")</f>
        <v>св</v>
      </c>
      <c r="BY32" s="131" t="str">
        <f t="shared" si="11"/>
        <v>Нет п/оц.</v>
      </c>
      <c r="BZ32" s="24">
        <f t="shared" si="12"/>
        <v>0</v>
      </c>
      <c r="CA32" s="24">
        <f t="shared" si="13"/>
        <v>0</v>
      </c>
      <c r="CB32" s="24">
        <f t="shared" si="14"/>
        <v>4</v>
      </c>
      <c r="CC32" s="24">
        <f t="shared" ref="CC32:CC33" si="26">CB32+CA32+BZ32</f>
        <v>4</v>
      </c>
      <c r="CD32" s="25">
        <f t="shared" ref="CD32:CD33" si="27">BZ32/CC32*100</f>
        <v>0</v>
      </c>
      <c r="CF32" s="22">
        <f t="shared" si="22"/>
        <v>3</v>
      </c>
    </row>
    <row r="33" spans="1:84" ht="20.100000000000001" hidden="1" customHeight="1" x14ac:dyDescent="0.3">
      <c r="A33" s="23">
        <v>15</v>
      </c>
      <c r="B33" s="63"/>
      <c r="C33" s="60"/>
      <c r="D33" s="58" t="s">
        <v>89</v>
      </c>
      <c r="E33" s="182"/>
      <c r="F33" s="182"/>
      <c r="G33" s="182"/>
      <c r="H33" s="182"/>
      <c r="I33" s="182"/>
      <c r="J33" s="182"/>
      <c r="K33" s="182"/>
      <c r="L33" s="183"/>
      <c r="M33" s="183"/>
      <c r="N33" s="183"/>
      <c r="O33" s="184"/>
      <c r="P33" s="184"/>
      <c r="Q33" s="184"/>
      <c r="R33" s="184"/>
      <c r="S33" s="185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7"/>
      <c r="AI33" s="191"/>
      <c r="AJ33" s="33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7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77" t="str">
        <f t="shared" si="5"/>
        <v>св</v>
      </c>
      <c r="BT33" s="73" t="str">
        <f t="shared" si="6"/>
        <v>св</v>
      </c>
      <c r="BU33" s="73" t="str">
        <f t="shared" si="7"/>
        <v>св</v>
      </c>
      <c r="BV33" s="73" t="str">
        <f t="shared" si="23"/>
        <v>св</v>
      </c>
      <c r="BW33" s="131" t="str">
        <f t="shared" si="24"/>
        <v>св</v>
      </c>
      <c r="BX33" s="131" t="str">
        <f t="shared" si="25"/>
        <v>св</v>
      </c>
      <c r="BY33" s="131" t="str">
        <f t="shared" si="11"/>
        <v>св</v>
      </c>
      <c r="BZ33" s="24">
        <f t="shared" si="12"/>
        <v>0</v>
      </c>
      <c r="CA33" s="24">
        <f t="shared" si="13"/>
        <v>0</v>
      </c>
      <c r="CB33" s="24">
        <f t="shared" si="14"/>
        <v>0</v>
      </c>
      <c r="CC33" s="24">
        <f t="shared" si="26"/>
        <v>0</v>
      </c>
      <c r="CD33" s="25" t="e">
        <f t="shared" si="27"/>
        <v>#DIV/0!</v>
      </c>
      <c r="CF33" s="22">
        <f t="shared" si="22"/>
        <v>0</v>
      </c>
    </row>
    <row r="34" spans="1:84" ht="20.100000000000001" hidden="1" customHeight="1" thickBot="1" x14ac:dyDescent="0.35">
      <c r="A34" s="26">
        <v>16</v>
      </c>
      <c r="B34" s="63"/>
      <c r="C34" s="61"/>
      <c r="D34" s="58" t="s">
        <v>89</v>
      </c>
      <c r="E34" s="182"/>
      <c r="F34" s="182"/>
      <c r="G34" s="182"/>
      <c r="H34" s="182"/>
      <c r="I34" s="182"/>
      <c r="J34" s="182"/>
      <c r="K34" s="182"/>
      <c r="L34" s="183"/>
      <c r="M34" s="183"/>
      <c r="N34" s="183"/>
      <c r="O34" s="184"/>
      <c r="P34" s="184"/>
      <c r="Q34" s="184"/>
      <c r="R34" s="184"/>
      <c r="S34" s="185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7"/>
      <c r="AI34" s="191"/>
      <c r="AJ34" s="33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7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77" t="str">
        <f t="shared" si="5"/>
        <v>св</v>
      </c>
      <c r="BT34" s="73" t="str">
        <f t="shared" si="6"/>
        <v>св</v>
      </c>
      <c r="BU34" s="73" t="str">
        <f t="shared" si="7"/>
        <v>св</v>
      </c>
      <c r="BV34" s="73" t="str">
        <f t="shared" ref="BV34:BV35" si="28">IF(COUNTIF(AI34:AU34,"&gt;59")=COUNTA(AI34:AU34),(IF(COUNTA(AI34:AU34)&gt;0,SUM(AI34:AU34)/COUNT(AI34:AU34),"св")),"Нет п/оц.")</f>
        <v>св</v>
      </c>
      <c r="BW34" s="131" t="str">
        <f t="shared" ref="BW34:BW35" si="29">IF(COUNTIF(AV34:BH34,"&gt;59")=COUNTA(AV34:BH34),(IF(COUNTA(AV34:BH34)&gt;0,SUM(AV34:BH34)/COUNT(AV34:BH34),"св")),"Нет п/оц.")</f>
        <v>св</v>
      </c>
      <c r="BX34" s="131" t="str">
        <f t="shared" ref="BX34:BX35" si="30">IF(COUNTIF(BI34:BR34,"&gt;59")=COUNTA(BI34:BR34),(IF(COUNTA(BI34:BR34)&gt;0,SUM(BI34:BR34)/COUNT(BI34:BR34),"св")),"Нет п/оц.")</f>
        <v>св</v>
      </c>
      <c r="BY34" s="131" t="str">
        <f t="shared" si="11"/>
        <v>св</v>
      </c>
      <c r="BZ34" s="24">
        <f t="shared" si="12"/>
        <v>0</v>
      </c>
      <c r="CA34" s="24">
        <f t="shared" si="13"/>
        <v>0</v>
      </c>
      <c r="CB34" s="24">
        <f t="shared" si="14"/>
        <v>0</v>
      </c>
      <c r="CC34" s="24">
        <f t="shared" ref="CC34:CC35" si="31">CB34+CA34+BZ34</f>
        <v>0</v>
      </c>
      <c r="CD34" s="25" t="e">
        <f t="shared" ref="CD34:CD35" si="32">BZ34/CC34*100</f>
        <v>#DIV/0!</v>
      </c>
      <c r="CF34" s="22">
        <f t="shared" si="22"/>
        <v>0</v>
      </c>
    </row>
    <row r="35" spans="1:84" ht="20.100000000000001" hidden="1" customHeight="1" thickBot="1" x14ac:dyDescent="0.35">
      <c r="A35" s="23">
        <v>17</v>
      </c>
      <c r="B35" s="64"/>
      <c r="C35" s="61"/>
      <c r="D35" s="58" t="s">
        <v>89</v>
      </c>
      <c r="E35" s="182"/>
      <c r="F35" s="182"/>
      <c r="G35" s="182"/>
      <c r="H35" s="182"/>
      <c r="I35" s="182"/>
      <c r="J35" s="182"/>
      <c r="K35" s="182"/>
      <c r="L35" s="183"/>
      <c r="M35" s="183"/>
      <c r="N35" s="183"/>
      <c r="O35" s="184"/>
      <c r="P35" s="184"/>
      <c r="Q35" s="184"/>
      <c r="R35" s="184"/>
      <c r="S35" s="185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7"/>
      <c r="AI35" s="191"/>
      <c r="AJ35" s="33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7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77" t="str">
        <f t="shared" si="5"/>
        <v>св</v>
      </c>
      <c r="BT35" s="73" t="str">
        <f t="shared" si="6"/>
        <v>св</v>
      </c>
      <c r="BU35" s="73" t="str">
        <f t="shared" si="7"/>
        <v>св</v>
      </c>
      <c r="BV35" s="73" t="str">
        <f t="shared" si="28"/>
        <v>св</v>
      </c>
      <c r="BW35" s="131" t="str">
        <f t="shared" si="29"/>
        <v>св</v>
      </c>
      <c r="BX35" s="131" t="str">
        <f t="shared" si="30"/>
        <v>св</v>
      </c>
      <c r="BY35" s="131" t="str">
        <f t="shared" si="11"/>
        <v>св</v>
      </c>
      <c r="BZ35" s="24">
        <f t="shared" si="12"/>
        <v>0</v>
      </c>
      <c r="CA35" s="24">
        <f t="shared" si="13"/>
        <v>0</v>
      </c>
      <c r="CB35" s="24">
        <f t="shared" si="14"/>
        <v>0</v>
      </c>
      <c r="CC35" s="24">
        <f t="shared" si="31"/>
        <v>0</v>
      </c>
      <c r="CD35" s="25" t="e">
        <f t="shared" si="32"/>
        <v>#DIV/0!</v>
      </c>
      <c r="CF35" s="22">
        <f t="shared" si="22"/>
        <v>0</v>
      </c>
    </row>
    <row r="36" spans="1:84" s="181" customFormat="1" ht="20.100000000000001" hidden="1" customHeight="1" thickBot="1" x14ac:dyDescent="0.35">
      <c r="A36" s="174">
        <v>18</v>
      </c>
      <c r="B36" s="175"/>
      <c r="C36" s="176"/>
      <c r="D36" s="58"/>
      <c r="E36" s="182"/>
      <c r="F36" s="192"/>
      <c r="G36" s="192"/>
      <c r="H36" s="192"/>
      <c r="I36" s="192"/>
      <c r="J36" s="192"/>
      <c r="K36" s="192"/>
      <c r="L36" s="193"/>
      <c r="M36" s="193"/>
      <c r="N36" s="193"/>
      <c r="O36" s="194"/>
      <c r="P36" s="194"/>
      <c r="Q36" s="194"/>
      <c r="R36" s="194"/>
      <c r="S36" s="195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7"/>
      <c r="AI36" s="198"/>
      <c r="AJ36" s="337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7"/>
      <c r="AV36" s="198"/>
      <c r="AW36" s="198"/>
      <c r="AX36" s="198"/>
      <c r="AY36" s="198"/>
      <c r="AZ36" s="198"/>
      <c r="BA36" s="198"/>
      <c r="BB36" s="198"/>
      <c r="BC36" s="198"/>
      <c r="BD36" s="198"/>
      <c r="BE36" s="198"/>
      <c r="BF36" s="198"/>
      <c r="BG36" s="198"/>
      <c r="BH36" s="198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77"/>
      <c r="BT36" s="178"/>
      <c r="BU36" s="178"/>
      <c r="BV36" s="178"/>
      <c r="BW36" s="179"/>
      <c r="BX36" s="179"/>
      <c r="BY36" s="131"/>
      <c r="BZ36" s="24"/>
      <c r="CA36" s="24"/>
      <c r="CB36" s="24"/>
      <c r="CC36" s="180"/>
      <c r="CD36" s="25"/>
      <c r="CF36" s="22">
        <f t="shared" si="22"/>
        <v>0</v>
      </c>
    </row>
    <row r="37" spans="1:84" ht="18.75" x14ac:dyDescent="0.3">
      <c r="A37" s="27"/>
      <c r="C37" s="28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30"/>
      <c r="BT37" s="30"/>
      <c r="BU37" s="30"/>
      <c r="BV37" s="30"/>
      <c r="BW37" s="30"/>
      <c r="BX37" s="30"/>
      <c r="BY37" s="31"/>
    </row>
    <row r="38" spans="1:84" ht="18.75" x14ac:dyDescent="0.3">
      <c r="A38" s="32" t="s">
        <v>17</v>
      </c>
      <c r="B38" s="33"/>
      <c r="C38" s="33"/>
      <c r="D38" s="33"/>
      <c r="E38" s="33"/>
      <c r="F38" s="33"/>
      <c r="G38" s="344" t="s">
        <v>18</v>
      </c>
      <c r="H38" s="344"/>
      <c r="I38" s="344"/>
      <c r="J38" s="344"/>
      <c r="K38" s="344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</row>
    <row r="39" spans="1:84" ht="18.75" x14ac:dyDescent="0.3">
      <c r="A39" s="35"/>
      <c r="B39" s="36"/>
      <c r="C39" s="36"/>
      <c r="D39" s="36"/>
      <c r="E39" s="36"/>
      <c r="F39" s="36"/>
      <c r="G39" s="340" t="s">
        <v>19</v>
      </c>
      <c r="H39" s="340"/>
      <c r="I39" s="340"/>
      <c r="J39" s="340"/>
      <c r="K39" s="340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</row>
  </sheetData>
  <autoFilter ref="B8:CD36">
    <sortState ref="B9:CE33">
      <sortCondition descending="1" ref="BY8:BY31"/>
    </sortState>
  </autoFilter>
  <mergeCells count="15">
    <mergeCell ref="A3:D3"/>
    <mergeCell ref="BS1:BY3"/>
    <mergeCell ref="BZ1:CD3"/>
    <mergeCell ref="S1:AU1"/>
    <mergeCell ref="AI2:AU2"/>
    <mergeCell ref="G39:K39"/>
    <mergeCell ref="BS5:BX5"/>
    <mergeCell ref="AV1:BR1"/>
    <mergeCell ref="AV2:BH2"/>
    <mergeCell ref="BI2:BR2"/>
    <mergeCell ref="G38:K38"/>
    <mergeCell ref="L2:R2"/>
    <mergeCell ref="F1:R1"/>
    <mergeCell ref="S2:AH2"/>
    <mergeCell ref="E2:K2"/>
  </mergeCells>
  <phoneticPr fontId="42" type="noConversion"/>
  <conditionalFormatting sqref="L2:L3 S1:S3 F1 E3:F3 E2">
    <cfRule type="cellIs" dxfId="126" priority="247" stopIfTrue="1" operator="equal">
      <formula>"н/з"</formula>
    </cfRule>
  </conditionalFormatting>
  <conditionalFormatting sqref="F38:G39 L38:BY39">
    <cfRule type="cellIs" dxfId="125" priority="243" stopIfTrue="1" operator="equal">
      <formula>"н/з"</formula>
    </cfRule>
  </conditionalFormatting>
  <conditionalFormatting sqref="F37:BR37">
    <cfRule type="cellIs" dxfId="124" priority="244" stopIfTrue="1" operator="between">
      <formula>1</formula>
      <formula>3</formula>
    </cfRule>
    <cfRule type="cellIs" dxfId="123" priority="245" stopIfTrue="1" operator="between">
      <formula>10</formula>
      <formula>12</formula>
    </cfRule>
    <cfRule type="cellIs" dxfId="122" priority="246" stopIfTrue="1" operator="between">
      <formula>7</formula>
      <formula>9</formula>
    </cfRule>
  </conditionalFormatting>
  <conditionalFormatting sqref="D4 C4:C5 C8:C17 C19:C23 C25:C37">
    <cfRule type="cellIs" dxfId="121" priority="251" stopIfTrue="1" operator="equal">
      <formula>"К"</formula>
    </cfRule>
  </conditionalFormatting>
  <conditionalFormatting sqref="D19:AH23 E18:AH18 D32:BR36 E24:AH24 D9:BR9 D10:AH17 D25:AH31 AI10:BR31">
    <cfRule type="cellIs" dxfId="120" priority="156" stopIfTrue="1" operator="equal">
      <formula>0</formula>
    </cfRule>
    <cfRule type="cellIs" dxfId="119" priority="157" stopIfTrue="1" operator="between">
      <formula>1</formula>
      <formula>59</formula>
    </cfRule>
  </conditionalFormatting>
  <conditionalFormatting sqref="CD9:CD36">
    <cfRule type="cellIs" dxfId="118" priority="79" operator="greaterThan">
      <formula>75</formula>
    </cfRule>
  </conditionalFormatting>
  <conditionalFormatting sqref="C18">
    <cfRule type="cellIs" dxfId="117" priority="6" stopIfTrue="1" operator="equal">
      <formula>"К"</formula>
    </cfRule>
  </conditionalFormatting>
  <conditionalFormatting sqref="D18">
    <cfRule type="cellIs" dxfId="116" priority="4" stopIfTrue="1" operator="equal">
      <formula>0</formula>
    </cfRule>
    <cfRule type="cellIs" dxfId="115" priority="5" stopIfTrue="1" operator="between">
      <formula>1</formula>
      <formula>59</formula>
    </cfRule>
  </conditionalFormatting>
  <conditionalFormatting sqref="C24">
    <cfRule type="cellIs" dxfId="114" priority="3" stopIfTrue="1" operator="equal">
      <formula>"К"</formula>
    </cfRule>
  </conditionalFormatting>
  <conditionalFormatting sqref="D24">
    <cfRule type="cellIs" dxfId="113" priority="1" stopIfTrue="1" operator="equal">
      <formula>0</formula>
    </cfRule>
    <cfRule type="cellIs" dxfId="112" priority="2" stopIfTrue="1" operator="between">
      <formula>1</formula>
      <formula>59</formula>
    </cfRule>
  </conditionalFormatting>
  <dataValidations count="3">
    <dataValidation allowBlank="1" showErrorMessage="1" errorTitle="ВНИМАНИЕ" error="Или &quot;К&quot; или смерть !!!" sqref="C8">
      <formula1>0</formula1>
      <formula2>0</formula2>
    </dataValidation>
    <dataValidation type="textLength" allowBlank="1" showErrorMessage="1" errorTitle="ВНИМАНИЕ" error="Или &quot;К&quot; или смерть !!!" sqref="C9:C36">
      <formula1>1</formula1>
      <formula2>1</formula2>
    </dataValidation>
    <dataValidation type="whole" showErrorMessage="1" errorTitle="ВНИМАНИЕ" error="У нас 12-ти бальная система!_x000a_Будте внимательнее!_x000a_Не зевать!" sqref="F37:BR37">
      <formula1>1</formula1>
      <formula2>12</formula2>
    </dataValidation>
  </dataValidations>
  <pageMargins left="1.1812499999999999" right="0.39374999999999999" top="0.3937499999999999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"/>
  <sheetViews>
    <sheetView topLeftCell="B1" zoomScale="55" zoomScaleNormal="55" zoomScaleSheetLayoutView="75" workbookViewId="0">
      <pane xSplit="1" topLeftCell="AJ1" activePane="topRight" state="frozen"/>
      <selection activeCell="B4" sqref="B4"/>
      <selection pane="topRight" activeCell="BB8" sqref="BB8:BF16"/>
    </sheetView>
  </sheetViews>
  <sheetFormatPr defaultRowHeight="12.75" outlineLevelRow="1" x14ac:dyDescent="0.2"/>
  <cols>
    <col min="1" max="1" width="5.140625" style="1" hidden="1" customWidth="1"/>
    <col min="2" max="2" width="50.28515625" style="1" customWidth="1"/>
    <col min="3" max="3" width="5.28515625" style="2" bestFit="1" customWidth="1"/>
    <col min="4" max="4" width="26.5703125" style="2" bestFit="1" customWidth="1"/>
    <col min="5" max="5" width="7.7109375" style="1" bestFit="1" customWidth="1"/>
    <col min="6" max="8" width="7.42578125" style="1" bestFit="1" customWidth="1"/>
    <col min="9" max="9" width="9.7109375" style="1" bestFit="1" customWidth="1"/>
    <col min="10" max="48" width="9.7109375" style="1" customWidth="1"/>
    <col min="49" max="52" width="12.5703125" style="1" customWidth="1"/>
    <col min="53" max="53" width="14.7109375" style="1" customWidth="1"/>
    <col min="54" max="57" width="9.5703125" style="1" customWidth="1"/>
    <col min="58" max="58" width="10.85546875" style="1" customWidth="1"/>
    <col min="59" max="59" width="9.5703125" style="1" customWidth="1"/>
    <col min="60" max="60" width="9.28515625" style="1" customWidth="1"/>
    <col min="61" max="61" width="9.140625" style="1"/>
    <col min="62" max="64" width="0" style="1" hidden="1" customWidth="1"/>
    <col min="65" max="66" width="9.140625" style="1"/>
    <col min="67" max="67" width="11.85546875" style="1" customWidth="1"/>
    <col min="68" max="16384" width="9.140625" style="1"/>
  </cols>
  <sheetData>
    <row r="1" spans="1:58" s="152" customFormat="1" ht="21" customHeight="1" outlineLevel="1" thickBot="1" x14ac:dyDescent="0.35">
      <c r="A1" s="151"/>
      <c r="E1" s="405" t="s">
        <v>0</v>
      </c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 t="s">
        <v>27</v>
      </c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322"/>
      <c r="AN1" s="322"/>
      <c r="AO1" s="322"/>
      <c r="AP1" s="322"/>
      <c r="AQ1" s="322"/>
      <c r="AR1" s="322"/>
      <c r="AS1" s="322"/>
      <c r="AT1" s="322"/>
      <c r="AU1" s="322"/>
      <c r="AV1" s="322"/>
      <c r="AW1" s="386" t="s">
        <v>31</v>
      </c>
      <c r="AX1" s="386"/>
      <c r="AY1" s="386"/>
      <c r="AZ1" s="386"/>
      <c r="BA1" s="387"/>
      <c r="BB1" s="392" t="s">
        <v>32</v>
      </c>
      <c r="BC1" s="393"/>
      <c r="BD1" s="393"/>
      <c r="BE1" s="393"/>
      <c r="BF1" s="394"/>
    </row>
    <row r="2" spans="1:58" s="152" customFormat="1" ht="19.5" customHeight="1" outlineLevel="1" thickBot="1" x14ac:dyDescent="0.35">
      <c r="A2" s="151"/>
      <c r="E2" s="401" t="s">
        <v>1</v>
      </c>
      <c r="F2" s="402"/>
      <c r="G2" s="402"/>
      <c r="H2" s="402"/>
      <c r="I2" s="402"/>
      <c r="J2" s="402"/>
      <c r="K2" s="402"/>
      <c r="L2" s="403" t="s">
        <v>24</v>
      </c>
      <c r="M2" s="404"/>
      <c r="N2" s="404"/>
      <c r="O2" s="404"/>
      <c r="P2" s="404"/>
      <c r="Q2" s="404"/>
      <c r="R2" s="403" t="s">
        <v>26</v>
      </c>
      <c r="S2" s="404"/>
      <c r="T2" s="404"/>
      <c r="U2" s="404"/>
      <c r="V2" s="404"/>
      <c r="W2" s="404"/>
      <c r="X2" s="404"/>
      <c r="Y2" s="404"/>
      <c r="Z2" s="404"/>
      <c r="AA2" s="404"/>
      <c r="AB2" s="407"/>
      <c r="AC2" s="403" t="s">
        <v>36</v>
      </c>
      <c r="AD2" s="404"/>
      <c r="AE2" s="404"/>
      <c r="AF2" s="404"/>
      <c r="AG2" s="404"/>
      <c r="AH2" s="404"/>
      <c r="AI2" s="404"/>
      <c r="AJ2" s="404"/>
      <c r="AK2" s="404"/>
      <c r="AL2" s="407"/>
      <c r="AM2" s="322"/>
      <c r="AN2" s="322"/>
      <c r="AO2" s="322"/>
      <c r="AP2" s="322"/>
      <c r="AQ2" s="322"/>
      <c r="AR2" s="322"/>
      <c r="AS2" s="322"/>
      <c r="AT2" s="322"/>
      <c r="AU2" s="322"/>
      <c r="AV2" s="322"/>
      <c r="AW2" s="388"/>
      <c r="AX2" s="388"/>
      <c r="AY2" s="388"/>
      <c r="AZ2" s="388"/>
      <c r="BA2" s="389"/>
      <c r="BB2" s="395"/>
      <c r="BC2" s="396"/>
      <c r="BD2" s="396"/>
      <c r="BE2" s="396"/>
      <c r="BF2" s="397"/>
    </row>
    <row r="3" spans="1:58" s="152" customFormat="1" ht="174" hidden="1" customHeight="1" outlineLevel="1" thickBot="1" x14ac:dyDescent="0.25">
      <c r="A3" s="349" t="s">
        <v>28</v>
      </c>
      <c r="B3" s="350"/>
      <c r="C3" s="350"/>
      <c r="D3" s="385"/>
      <c r="E3" s="153"/>
      <c r="F3" s="153"/>
      <c r="G3" s="153"/>
      <c r="H3" s="153"/>
      <c r="I3" s="153"/>
      <c r="J3" s="153"/>
      <c r="K3" s="153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323"/>
      <c r="AW3" s="390"/>
      <c r="AX3" s="390"/>
      <c r="AY3" s="390"/>
      <c r="AZ3" s="390"/>
      <c r="BA3" s="391"/>
      <c r="BB3" s="398"/>
      <c r="BC3" s="399"/>
      <c r="BD3" s="399"/>
      <c r="BE3" s="399"/>
      <c r="BF3" s="400"/>
    </row>
    <row r="4" spans="1:58" s="12" customFormat="1" ht="337.5" customHeight="1" collapsed="1" thickBot="1" x14ac:dyDescent="0.35">
      <c r="A4" s="86" t="s">
        <v>2</v>
      </c>
      <c r="B4" s="120" t="s">
        <v>3</v>
      </c>
      <c r="C4" s="88" t="s">
        <v>4</v>
      </c>
      <c r="D4" s="88" t="s">
        <v>5</v>
      </c>
      <c r="E4" s="81" t="s">
        <v>148</v>
      </c>
      <c r="F4" s="81" t="s">
        <v>87</v>
      </c>
      <c r="G4" s="81" t="s">
        <v>236</v>
      </c>
      <c r="H4" s="81" t="s">
        <v>78</v>
      </c>
      <c r="I4" s="172" t="s">
        <v>151</v>
      </c>
      <c r="J4" s="173" t="s">
        <v>296</v>
      </c>
      <c r="K4" s="173" t="s">
        <v>80</v>
      </c>
      <c r="L4" s="81" t="s">
        <v>418</v>
      </c>
      <c r="M4" s="81" t="s">
        <v>434</v>
      </c>
      <c r="N4" s="173" t="s">
        <v>80</v>
      </c>
      <c r="O4" s="173" t="s">
        <v>414</v>
      </c>
      <c r="P4" s="173" t="s">
        <v>420</v>
      </c>
      <c r="Q4" s="173" t="s">
        <v>78</v>
      </c>
      <c r="R4" s="81" t="s">
        <v>444</v>
      </c>
      <c r="S4" s="81" t="s">
        <v>445</v>
      </c>
      <c r="T4" s="81" t="s">
        <v>446</v>
      </c>
      <c r="U4" s="81" t="s">
        <v>447</v>
      </c>
      <c r="V4" s="81" t="s">
        <v>448</v>
      </c>
      <c r="W4" s="81" t="s">
        <v>449</v>
      </c>
      <c r="X4" s="81" t="s">
        <v>450</v>
      </c>
      <c r="Y4" s="173" t="s">
        <v>451</v>
      </c>
      <c r="Z4" s="173" t="s">
        <v>452</v>
      </c>
      <c r="AA4" s="173" t="s">
        <v>453</v>
      </c>
      <c r="AB4" s="173" t="s">
        <v>454</v>
      </c>
      <c r="AC4" s="81" t="s">
        <v>576</v>
      </c>
      <c r="AD4" s="81" t="s">
        <v>577</v>
      </c>
      <c r="AE4" s="81" t="s">
        <v>578</v>
      </c>
      <c r="AF4" s="81" t="s">
        <v>449</v>
      </c>
      <c r="AG4" s="81" t="s">
        <v>562</v>
      </c>
      <c r="AH4" s="173" t="s">
        <v>545</v>
      </c>
      <c r="AI4" s="173" t="s">
        <v>408</v>
      </c>
      <c r="AJ4" s="173" t="s">
        <v>552</v>
      </c>
      <c r="AK4" s="173" t="s">
        <v>560</v>
      </c>
      <c r="AL4" s="328" t="s">
        <v>579</v>
      </c>
      <c r="AM4" s="332" t="s">
        <v>627</v>
      </c>
      <c r="AN4" s="335" t="s">
        <v>650</v>
      </c>
      <c r="AO4" s="335" t="s">
        <v>624</v>
      </c>
      <c r="AP4" s="335" t="s">
        <v>635</v>
      </c>
      <c r="AQ4" s="335" t="s">
        <v>651</v>
      </c>
      <c r="AR4" s="335" t="s">
        <v>652</v>
      </c>
      <c r="AS4" s="333" t="s">
        <v>653</v>
      </c>
      <c r="AT4" s="333" t="s">
        <v>654</v>
      </c>
      <c r="AU4" s="334" t="s">
        <v>655</v>
      </c>
      <c r="AV4" s="324"/>
      <c r="AW4" s="10" t="s">
        <v>37</v>
      </c>
      <c r="AX4" s="10" t="s">
        <v>38</v>
      </c>
      <c r="AY4" s="10" t="s">
        <v>58</v>
      </c>
      <c r="AZ4" s="10" t="s">
        <v>59</v>
      </c>
      <c r="BA4" s="11" t="s">
        <v>7</v>
      </c>
      <c r="BB4" s="94" t="s">
        <v>8</v>
      </c>
      <c r="BC4" s="94" t="s">
        <v>9</v>
      </c>
      <c r="BD4" s="94" t="s">
        <v>10</v>
      </c>
      <c r="BE4" s="94" t="s">
        <v>11</v>
      </c>
      <c r="BF4" s="94" t="s">
        <v>12</v>
      </c>
    </row>
    <row r="5" spans="1:58" s="12" customFormat="1" ht="38.25" customHeight="1" thickBot="1" x14ac:dyDescent="0.35">
      <c r="A5" s="13"/>
      <c r="B5" s="14" t="s">
        <v>13</v>
      </c>
      <c r="C5" s="13"/>
      <c r="D5" s="13"/>
      <c r="E5" s="155"/>
      <c r="F5" s="155"/>
      <c r="G5" s="155"/>
      <c r="H5" s="155"/>
      <c r="I5" s="156"/>
      <c r="J5" s="288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169"/>
      <c r="AX5" s="211"/>
      <c r="AY5" s="211"/>
      <c r="AZ5" s="211"/>
      <c r="BA5" s="158"/>
      <c r="BB5" s="18"/>
      <c r="BC5" s="18"/>
      <c r="BD5" s="18"/>
      <c r="BE5" s="18"/>
      <c r="BF5" s="18"/>
    </row>
    <row r="6" spans="1:58" s="12" customFormat="1" ht="21" hidden="1" thickBot="1" x14ac:dyDescent="0.35">
      <c r="A6" s="159"/>
      <c r="B6" s="159" t="s">
        <v>30</v>
      </c>
      <c r="C6" s="159"/>
      <c r="D6" s="159"/>
      <c r="E6" s="170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59"/>
      <c r="BB6" s="18"/>
      <c r="BC6" s="18"/>
      <c r="BD6" s="18"/>
      <c r="BE6" s="18"/>
      <c r="BF6" s="18"/>
    </row>
    <row r="7" spans="1:58" s="19" customFormat="1" ht="13.5" thickBot="1" x14ac:dyDescent="0.25">
      <c r="A7" s="20"/>
      <c r="B7" s="161" t="s">
        <v>16</v>
      </c>
      <c r="C7" s="51"/>
      <c r="D7" s="51"/>
      <c r="E7" s="135" t="e">
        <f t="shared" ref="E7:N7" si="0">AVERAGE(E9:E16)</f>
        <v>#DIV/0!</v>
      </c>
      <c r="F7" s="135">
        <f t="shared" si="0"/>
        <v>69.833333333333329</v>
      </c>
      <c r="G7" s="135">
        <f t="shared" si="0"/>
        <v>79.833333333333329</v>
      </c>
      <c r="H7" s="135">
        <f t="shared" si="0"/>
        <v>67.333333333333329</v>
      </c>
      <c r="I7" s="135">
        <f t="shared" si="0"/>
        <v>75.5</v>
      </c>
      <c r="J7" s="135">
        <f t="shared" si="0"/>
        <v>70.666666666666671</v>
      </c>
      <c r="K7" s="135">
        <f t="shared" si="0"/>
        <v>67.166666666666671</v>
      </c>
      <c r="L7" s="135">
        <f t="shared" si="0"/>
        <v>74.333333333333329</v>
      </c>
      <c r="M7" s="135">
        <f t="shared" si="0"/>
        <v>68</v>
      </c>
      <c r="N7" s="135">
        <f t="shared" si="0"/>
        <v>66.333333333333329</v>
      </c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>
        <f>AVERAGE(AL9:AL16)</f>
        <v>66.285714285714292</v>
      </c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 t="e">
        <f>AVERAGE(AW9:AW16)</f>
        <v>#DIV/0!</v>
      </c>
      <c r="AX7" s="135" t="e">
        <f>AVERAGE(AX9:AX16)</f>
        <v>#DIV/0!</v>
      </c>
      <c r="AY7" s="135"/>
      <c r="AZ7" s="135"/>
      <c r="BA7" s="135">
        <f>AVERAGE(BA9:BA16)</f>
        <v>80.58064516129032</v>
      </c>
      <c r="BB7" s="18"/>
      <c r="BC7" s="18"/>
      <c r="BD7" s="18"/>
      <c r="BE7" s="18"/>
      <c r="BF7" s="18"/>
    </row>
    <row r="8" spans="1:58" s="19" customFormat="1" ht="18" x14ac:dyDescent="0.25">
      <c r="A8" s="290"/>
      <c r="B8" s="163" t="s">
        <v>472</v>
      </c>
      <c r="C8" s="164"/>
      <c r="D8" s="165" t="s">
        <v>98</v>
      </c>
      <c r="E8" s="166"/>
      <c r="F8" s="166">
        <v>91</v>
      </c>
      <c r="G8" s="166">
        <v>75</v>
      </c>
      <c r="H8" s="166">
        <v>74</v>
      </c>
      <c r="I8" s="166">
        <v>82</v>
      </c>
      <c r="J8" s="166">
        <v>74</v>
      </c>
      <c r="K8" s="166">
        <v>74</v>
      </c>
      <c r="L8" s="166">
        <v>78</v>
      </c>
      <c r="M8" s="166">
        <v>90</v>
      </c>
      <c r="N8" s="166">
        <v>74</v>
      </c>
      <c r="O8" s="166">
        <v>94</v>
      </c>
      <c r="P8" s="166">
        <v>93</v>
      </c>
      <c r="Q8" s="166">
        <v>65</v>
      </c>
      <c r="R8" s="166"/>
      <c r="S8" s="166">
        <v>90</v>
      </c>
      <c r="T8" s="166">
        <v>90</v>
      </c>
      <c r="U8" s="166"/>
      <c r="V8" s="166">
        <v>95</v>
      </c>
      <c r="W8" s="166"/>
      <c r="X8" s="166"/>
      <c r="Y8" s="166">
        <v>100</v>
      </c>
      <c r="Z8" s="166">
        <v>98</v>
      </c>
      <c r="AA8" s="166">
        <v>95</v>
      </c>
      <c r="AB8" s="166">
        <v>97</v>
      </c>
      <c r="AC8" s="166">
        <v>84</v>
      </c>
      <c r="AD8" s="166">
        <v>100</v>
      </c>
      <c r="AE8" s="166"/>
      <c r="AF8" s="166"/>
      <c r="AG8" s="166">
        <v>98</v>
      </c>
      <c r="AH8" s="166"/>
      <c r="AI8" s="166">
        <v>95</v>
      </c>
      <c r="AJ8" s="166"/>
      <c r="AK8" s="166">
        <v>92</v>
      </c>
      <c r="AL8" s="166">
        <v>77</v>
      </c>
      <c r="AM8" s="166"/>
      <c r="AN8" s="166">
        <v>95</v>
      </c>
      <c r="AO8" s="166"/>
      <c r="AP8" s="166"/>
      <c r="AQ8" s="166">
        <v>96</v>
      </c>
      <c r="AR8" s="166">
        <v>100</v>
      </c>
      <c r="AS8" s="166">
        <v>98</v>
      </c>
      <c r="AT8" s="166">
        <v>87</v>
      </c>
      <c r="AU8" s="166">
        <v>97</v>
      </c>
      <c r="AV8" s="326"/>
      <c r="AW8" s="40">
        <f t="shared" ref="AW8" si="1">IF(COUNTIF(E8:K8,"&gt;59")=COUNTA(E8:K8),(IF(COUNTA(E8:K8&gt;0),SUM(E8:K8)/COUNT(E8:K8),"св")),"Нет п/оц.")</f>
        <v>78.333333333333329</v>
      </c>
      <c r="AX8" s="40">
        <f t="shared" ref="AX8" si="2">IF(COUNTIF(L8:Q8,"&gt;59")=COUNTA(L8:Q8),(IF(COUNTA(L8:Q8&gt;0),SUM(L8:Q8)/COUNT(L8:Q8),"св")),"Нет п/оц.")</f>
        <v>82.333333333333329</v>
      </c>
      <c r="AY8" s="40">
        <f t="shared" ref="AY8" si="3">IF(COUNTIF(R8:AB8,"&gt;59")=COUNTA(R8:AB8),(IF(COUNTA(R8:AB8&gt;0),SUM(R8:AB8)/COUNT(R8:AB8),"св")),"Нет п/оц.")</f>
        <v>95</v>
      </c>
      <c r="AZ8" s="40">
        <f t="shared" ref="AZ8" si="4">IF(COUNTIF(AC8:AL8,"&gt;59")=COUNTA(AC8:AL8),(IF(COUNTA(AC8:AL8&gt;0),SUM(AC8:AL8)/COUNT(AC8:AL8),"св")),"Нет п/оц.")</f>
        <v>91</v>
      </c>
      <c r="BA8" s="167">
        <f>IF(COUNTIF(E8:AV8,"&gt;59")=COUNTA(E8:AV8),(IF(COUNTA(E8:AV8&gt;0),SUM(E8:AV8)/COUNT(E8:AV8),"св")),"Нет п/оц.")</f>
        <v>88.645161290322577</v>
      </c>
      <c r="BB8" s="24">
        <f t="shared" ref="BB8" si="5">COUNTIF(E8:AL8,"&gt;=90")</f>
        <v>15</v>
      </c>
      <c r="BC8" s="24">
        <f t="shared" ref="BC8" si="6">COUNTIFS(E8:AL8,"&gt;=74",E8:AL8,"&lt;90")</f>
        <v>9</v>
      </c>
      <c r="BD8" s="24">
        <f t="shared" ref="BD8" si="7">COUNTIFS(E8:AL8,"&gt;=60",E8:AL8,"&lt;74")</f>
        <v>1</v>
      </c>
      <c r="BE8" s="24">
        <f t="shared" ref="BE8" si="8">BD8+BC8+BB8</f>
        <v>25</v>
      </c>
      <c r="BF8" s="25">
        <f t="shared" ref="BF8" si="9">BB8/BE8*100</f>
        <v>60</v>
      </c>
    </row>
    <row r="9" spans="1:58" s="22" customFormat="1" ht="18" customHeight="1" x14ac:dyDescent="0.25">
      <c r="A9" s="162">
        <v>1</v>
      </c>
      <c r="B9" s="163" t="s">
        <v>345</v>
      </c>
      <c r="C9" s="164" t="s">
        <v>73</v>
      </c>
      <c r="D9" s="165" t="s">
        <v>98</v>
      </c>
      <c r="E9" s="166"/>
      <c r="F9" s="166">
        <v>74</v>
      </c>
      <c r="G9" s="166">
        <v>79</v>
      </c>
      <c r="H9" s="166">
        <v>60</v>
      </c>
      <c r="I9" s="166">
        <v>75</v>
      </c>
      <c r="J9" s="166">
        <v>69</v>
      </c>
      <c r="K9" s="166">
        <v>64</v>
      </c>
      <c r="L9" s="166">
        <v>70</v>
      </c>
      <c r="M9" s="166">
        <v>60</v>
      </c>
      <c r="N9" s="166">
        <v>80</v>
      </c>
      <c r="O9" s="166">
        <v>89</v>
      </c>
      <c r="P9" s="166">
        <v>68</v>
      </c>
      <c r="Q9" s="166">
        <v>60</v>
      </c>
      <c r="R9" s="166"/>
      <c r="S9" s="166">
        <v>74</v>
      </c>
      <c r="T9" s="166">
        <v>75</v>
      </c>
      <c r="U9" s="166"/>
      <c r="V9" s="166"/>
      <c r="W9" s="166">
        <v>80</v>
      </c>
      <c r="X9" s="166"/>
      <c r="Y9" s="166">
        <v>92</v>
      </c>
      <c r="Z9" s="166">
        <v>97</v>
      </c>
      <c r="AA9" s="166">
        <v>65</v>
      </c>
      <c r="AB9" s="166">
        <v>80</v>
      </c>
      <c r="AC9" s="166">
        <v>64</v>
      </c>
      <c r="AD9" s="166">
        <v>95</v>
      </c>
      <c r="AE9" s="166"/>
      <c r="AF9" s="166">
        <v>80</v>
      </c>
      <c r="AG9" s="166"/>
      <c r="AH9" s="166"/>
      <c r="AI9" s="166">
        <v>82</v>
      </c>
      <c r="AJ9" s="166"/>
      <c r="AK9" s="166">
        <v>67</v>
      </c>
      <c r="AL9" s="166">
        <v>75</v>
      </c>
      <c r="AM9" s="166"/>
      <c r="AN9" s="166"/>
      <c r="AO9" s="166">
        <v>78</v>
      </c>
      <c r="AP9" s="166"/>
      <c r="AQ9" s="166">
        <v>65</v>
      </c>
      <c r="AR9" s="166">
        <v>88</v>
      </c>
      <c r="AS9" s="166">
        <v>64</v>
      </c>
      <c r="AT9" s="166">
        <v>76</v>
      </c>
      <c r="AU9" s="166">
        <v>67</v>
      </c>
      <c r="AV9" s="326"/>
      <c r="AW9" s="40">
        <f t="shared" ref="AW9:AW16" si="10">IF(COUNTIF(E9:K9,"&gt;59")=COUNTA(E9:K9),(IF(COUNTA(E9:K9&gt;0),SUM(E9:K9)/COUNT(E9:K9),"св")),"Нет п/оц.")</f>
        <v>70.166666666666671</v>
      </c>
      <c r="AX9" s="40">
        <f t="shared" ref="AX9:AX16" si="11">IF(COUNTIF(L9:Q9,"&gt;59")=COUNTA(L9:Q9),(IF(COUNTA(L9:Q9&gt;0),SUM(L9:Q9)/COUNT(L9:Q9),"св")),"Нет п/оц.")</f>
        <v>71.166666666666671</v>
      </c>
      <c r="AY9" s="40">
        <f t="shared" ref="AY9:AY16" si="12">IF(COUNTIF(R9:AB9,"&gt;59")=COUNTA(R9:AB9),(IF(COUNTA(R9:AB9&gt;0),SUM(R9:AB9)/COUNT(R9:AB9),"св")),"Нет п/оц.")</f>
        <v>80.428571428571431</v>
      </c>
      <c r="AZ9" s="40">
        <f t="shared" ref="AZ9:AZ16" si="13">IF(COUNTIF(AC9:AL9,"&gt;59")=COUNTA(AC9:AL9),(IF(COUNTA(AC9:AL9&gt;0),SUM(AC9:AL9)/COUNT(AC9:AL9),"св")),"Нет п/оц.")</f>
        <v>77.166666666666671</v>
      </c>
      <c r="BA9" s="167">
        <f t="shared" ref="BA9:BA16" si="14">IF(COUNTIF(E9:AV9,"&gt;59")=COUNTA(E9:AV9),(IF(COUNTA(E9:AV9&gt;0),SUM(E9:AV9)/COUNT(E9:AV9),"св")),"Нет п/оц.")</f>
        <v>74.58064516129032</v>
      </c>
      <c r="BB9" s="24">
        <f t="shared" ref="BB9:BB16" si="15">COUNTIF(E9:AL9,"&gt;=90")</f>
        <v>3</v>
      </c>
      <c r="BC9" s="24">
        <f t="shared" ref="BC9:BC16" si="16">COUNTIFS(E9:AL9,"&gt;=74",E9:AL9,"&lt;90")</f>
        <v>12</v>
      </c>
      <c r="BD9" s="24">
        <f t="shared" ref="BD9:BD16" si="17">COUNTIFS(E9:AL9,"&gt;=60",E9:AL9,"&lt;74")</f>
        <v>10</v>
      </c>
      <c r="BE9" s="24">
        <f t="shared" ref="BE9:BE16" si="18">BD9+BC9+BB9</f>
        <v>25</v>
      </c>
      <c r="BF9" s="25">
        <f t="shared" ref="BF9:BF16" si="19">BB9/BE9*100</f>
        <v>12</v>
      </c>
    </row>
    <row r="10" spans="1:58" s="22" customFormat="1" ht="18" customHeight="1" x14ac:dyDescent="0.25">
      <c r="A10" s="162">
        <v>3</v>
      </c>
      <c r="B10" s="163" t="s">
        <v>347</v>
      </c>
      <c r="C10" s="164" t="s">
        <v>73</v>
      </c>
      <c r="D10" s="165" t="s">
        <v>98</v>
      </c>
      <c r="E10" s="166"/>
      <c r="F10" s="166">
        <v>76</v>
      </c>
      <c r="G10" s="166">
        <v>90</v>
      </c>
      <c r="H10" s="166">
        <v>76</v>
      </c>
      <c r="I10" s="166">
        <v>80</v>
      </c>
      <c r="J10" s="166">
        <v>77</v>
      </c>
      <c r="K10" s="166">
        <v>76</v>
      </c>
      <c r="L10" s="166">
        <v>75</v>
      </c>
      <c r="M10" s="166">
        <v>74</v>
      </c>
      <c r="N10" s="166">
        <v>70</v>
      </c>
      <c r="O10" s="166">
        <v>87</v>
      </c>
      <c r="P10" s="166">
        <v>77</v>
      </c>
      <c r="Q10" s="166">
        <v>74</v>
      </c>
      <c r="R10" s="166"/>
      <c r="S10" s="166">
        <v>82</v>
      </c>
      <c r="T10" s="166">
        <v>85</v>
      </c>
      <c r="U10" s="166"/>
      <c r="V10" s="166"/>
      <c r="W10" s="166"/>
      <c r="X10" s="166">
        <v>90</v>
      </c>
      <c r="Y10" s="166">
        <v>100</v>
      </c>
      <c r="Z10" s="166">
        <v>95</v>
      </c>
      <c r="AA10" s="166">
        <v>83</v>
      </c>
      <c r="AB10" s="166">
        <v>82</v>
      </c>
      <c r="AC10" s="166">
        <v>85</v>
      </c>
      <c r="AD10" s="166">
        <v>93</v>
      </c>
      <c r="AE10" s="166"/>
      <c r="AF10" s="166"/>
      <c r="AG10" s="166"/>
      <c r="AH10" s="166">
        <v>90</v>
      </c>
      <c r="AI10" s="166">
        <v>84</v>
      </c>
      <c r="AJ10" s="166"/>
      <c r="AK10" s="166">
        <v>80</v>
      </c>
      <c r="AL10" s="166">
        <v>80</v>
      </c>
      <c r="AM10" s="166">
        <v>90</v>
      </c>
      <c r="AN10" s="166"/>
      <c r="AO10" s="166"/>
      <c r="AP10" s="166"/>
      <c r="AQ10" s="166">
        <v>77</v>
      </c>
      <c r="AR10" s="166">
        <v>95</v>
      </c>
      <c r="AS10" s="166">
        <v>80</v>
      </c>
      <c r="AT10" s="166">
        <v>88</v>
      </c>
      <c r="AU10" s="166">
        <v>90</v>
      </c>
      <c r="AV10" s="326"/>
      <c r="AW10" s="40">
        <f t="shared" si="10"/>
        <v>79.166666666666671</v>
      </c>
      <c r="AX10" s="40">
        <f t="shared" si="11"/>
        <v>76.166666666666671</v>
      </c>
      <c r="AY10" s="40">
        <f t="shared" si="12"/>
        <v>88.142857142857139</v>
      </c>
      <c r="AZ10" s="40">
        <f t="shared" si="13"/>
        <v>85.333333333333329</v>
      </c>
      <c r="BA10" s="167">
        <f t="shared" si="14"/>
        <v>83.258064516129039</v>
      </c>
      <c r="BB10" s="24">
        <f t="shared" si="15"/>
        <v>6</v>
      </c>
      <c r="BC10" s="24">
        <f t="shared" si="16"/>
        <v>18</v>
      </c>
      <c r="BD10" s="24">
        <f t="shared" si="17"/>
        <v>1</v>
      </c>
      <c r="BE10" s="24">
        <f t="shared" si="18"/>
        <v>25</v>
      </c>
      <c r="BF10" s="25">
        <f t="shared" si="19"/>
        <v>24</v>
      </c>
    </row>
    <row r="11" spans="1:58" s="54" customFormat="1" ht="18" customHeight="1" x14ac:dyDescent="0.25">
      <c r="A11" s="162">
        <v>5</v>
      </c>
      <c r="B11" s="163" t="s">
        <v>348</v>
      </c>
      <c r="C11" s="164" t="s">
        <v>73</v>
      </c>
      <c r="D11" s="165" t="s">
        <v>98</v>
      </c>
      <c r="E11" s="166"/>
      <c r="F11" s="166">
        <v>85</v>
      </c>
      <c r="G11" s="166">
        <v>94</v>
      </c>
      <c r="H11" s="166">
        <v>71</v>
      </c>
      <c r="I11" s="166">
        <v>77</v>
      </c>
      <c r="J11" s="166">
        <v>83</v>
      </c>
      <c r="K11" s="166">
        <v>65</v>
      </c>
      <c r="L11" s="166">
        <v>74</v>
      </c>
      <c r="M11" s="166">
        <v>71</v>
      </c>
      <c r="N11" s="166">
        <v>65</v>
      </c>
      <c r="O11" s="166">
        <v>84</v>
      </c>
      <c r="P11" s="166">
        <v>68</v>
      </c>
      <c r="Q11" s="166">
        <v>60</v>
      </c>
      <c r="R11" s="166"/>
      <c r="S11" s="166">
        <v>77</v>
      </c>
      <c r="T11" s="166">
        <v>90</v>
      </c>
      <c r="U11" s="166">
        <v>65</v>
      </c>
      <c r="V11" s="166"/>
      <c r="W11" s="166"/>
      <c r="X11" s="166"/>
      <c r="Y11" s="166">
        <v>80</v>
      </c>
      <c r="Z11" s="166">
        <v>90</v>
      </c>
      <c r="AA11" s="166">
        <v>71</v>
      </c>
      <c r="AB11" s="166">
        <v>82</v>
      </c>
      <c r="AC11" s="166">
        <v>74</v>
      </c>
      <c r="AD11" s="166">
        <v>94</v>
      </c>
      <c r="AE11" s="166">
        <v>85</v>
      </c>
      <c r="AF11" s="166"/>
      <c r="AG11" s="166"/>
      <c r="AH11" s="166"/>
      <c r="AI11" s="166">
        <v>80</v>
      </c>
      <c r="AJ11" s="166"/>
      <c r="AK11" s="166">
        <v>87</v>
      </c>
      <c r="AL11" s="166">
        <v>74</v>
      </c>
      <c r="AM11" s="166"/>
      <c r="AN11" s="166"/>
      <c r="AO11" s="166"/>
      <c r="AP11" s="166">
        <v>83</v>
      </c>
      <c r="AQ11" s="166">
        <v>76</v>
      </c>
      <c r="AR11" s="166">
        <v>95</v>
      </c>
      <c r="AS11" s="166">
        <v>97</v>
      </c>
      <c r="AT11" s="166">
        <v>77</v>
      </c>
      <c r="AU11" s="166">
        <v>86</v>
      </c>
      <c r="AV11" s="326"/>
      <c r="AW11" s="40">
        <f t="shared" si="10"/>
        <v>79.166666666666671</v>
      </c>
      <c r="AX11" s="40">
        <f t="shared" si="11"/>
        <v>70.333333333333329</v>
      </c>
      <c r="AY11" s="40">
        <f t="shared" si="12"/>
        <v>79.285714285714292</v>
      </c>
      <c r="AZ11" s="40">
        <f t="shared" si="13"/>
        <v>82.333333333333329</v>
      </c>
      <c r="BA11" s="167">
        <f t="shared" si="14"/>
        <v>79.354838709677423</v>
      </c>
      <c r="BB11" s="24">
        <f t="shared" si="15"/>
        <v>4</v>
      </c>
      <c r="BC11" s="24">
        <f t="shared" si="16"/>
        <v>13</v>
      </c>
      <c r="BD11" s="24">
        <f t="shared" si="17"/>
        <v>8</v>
      </c>
      <c r="BE11" s="24">
        <f t="shared" si="18"/>
        <v>25</v>
      </c>
      <c r="BF11" s="25">
        <f t="shared" si="19"/>
        <v>16</v>
      </c>
    </row>
    <row r="12" spans="1:58" s="54" customFormat="1" ht="18" customHeight="1" x14ac:dyDescent="0.25">
      <c r="A12" s="162"/>
      <c r="B12" s="163" t="s">
        <v>289</v>
      </c>
      <c r="C12" s="164" t="s">
        <v>73</v>
      </c>
      <c r="D12" s="165" t="s">
        <v>98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>
        <v>0</v>
      </c>
      <c r="AN12" s="166"/>
      <c r="AO12" s="166"/>
      <c r="AP12" s="166"/>
      <c r="AQ12" s="166">
        <v>60</v>
      </c>
      <c r="AR12" s="166">
        <v>60</v>
      </c>
      <c r="AS12" s="166">
        <v>60</v>
      </c>
      <c r="AT12" s="166">
        <v>77</v>
      </c>
      <c r="AU12" s="166">
        <v>60</v>
      </c>
      <c r="AV12" s="326"/>
      <c r="AW12" s="40" t="e">
        <f t="shared" si="10"/>
        <v>#DIV/0!</v>
      </c>
      <c r="AX12" s="40" t="e">
        <f t="shared" si="11"/>
        <v>#DIV/0!</v>
      </c>
      <c r="AY12" s="40" t="e">
        <f t="shared" si="12"/>
        <v>#DIV/0!</v>
      </c>
      <c r="AZ12" s="40" t="e">
        <f t="shared" si="13"/>
        <v>#DIV/0!</v>
      </c>
      <c r="BA12" s="167" t="str">
        <f t="shared" si="14"/>
        <v>Нет п/оц.</v>
      </c>
      <c r="BB12" s="24">
        <f t="shared" si="15"/>
        <v>0</v>
      </c>
      <c r="BC12" s="24">
        <f t="shared" si="16"/>
        <v>0</v>
      </c>
      <c r="BD12" s="24">
        <f t="shared" si="17"/>
        <v>0</v>
      </c>
      <c r="BE12" s="24">
        <f t="shared" si="18"/>
        <v>0</v>
      </c>
      <c r="BF12" s="25" t="e">
        <f t="shared" si="19"/>
        <v>#DIV/0!</v>
      </c>
    </row>
    <row r="13" spans="1:58" s="54" customFormat="1" ht="18" customHeight="1" x14ac:dyDescent="0.25">
      <c r="A13" s="162"/>
      <c r="B13" s="163" t="s">
        <v>575</v>
      </c>
      <c r="C13" s="164" t="s">
        <v>73</v>
      </c>
      <c r="D13" s="165" t="s">
        <v>98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>
        <v>60</v>
      </c>
      <c r="T13" s="166">
        <v>85</v>
      </c>
      <c r="U13" s="166"/>
      <c r="V13" s="166"/>
      <c r="W13" s="166"/>
      <c r="X13" s="166">
        <v>0</v>
      </c>
      <c r="Y13" s="166">
        <v>75</v>
      </c>
      <c r="Z13" s="166">
        <v>75</v>
      </c>
      <c r="AA13" s="166">
        <v>60</v>
      </c>
      <c r="AB13" s="166">
        <v>60</v>
      </c>
      <c r="AC13" s="166">
        <v>3</v>
      </c>
      <c r="AD13" s="166">
        <v>82</v>
      </c>
      <c r="AE13" s="166"/>
      <c r="AF13" s="166"/>
      <c r="AG13" s="166"/>
      <c r="AH13" s="166">
        <v>0</v>
      </c>
      <c r="AI13" s="166">
        <v>60</v>
      </c>
      <c r="AJ13" s="166"/>
      <c r="AK13" s="166">
        <v>60</v>
      </c>
      <c r="AL13" s="166">
        <v>60</v>
      </c>
      <c r="AM13" s="166">
        <v>0</v>
      </c>
      <c r="AN13" s="166"/>
      <c r="AO13" s="166"/>
      <c r="AP13" s="166"/>
      <c r="AQ13" s="166">
        <v>0</v>
      </c>
      <c r="AR13" s="166">
        <v>60</v>
      </c>
      <c r="AS13" s="166">
        <v>60</v>
      </c>
      <c r="AT13" s="166">
        <v>65</v>
      </c>
      <c r="AU13" s="166">
        <v>63</v>
      </c>
      <c r="AV13" s="326"/>
      <c r="AW13" s="40" t="e">
        <f t="shared" si="10"/>
        <v>#DIV/0!</v>
      </c>
      <c r="AX13" s="40" t="e">
        <f t="shared" si="11"/>
        <v>#DIV/0!</v>
      </c>
      <c r="AY13" s="40" t="str">
        <f t="shared" si="12"/>
        <v>Нет п/оц.</v>
      </c>
      <c r="AZ13" s="40" t="str">
        <f t="shared" si="13"/>
        <v>Нет п/оц.</v>
      </c>
      <c r="BA13" s="167" t="str">
        <f t="shared" si="14"/>
        <v>Нет п/оц.</v>
      </c>
      <c r="BB13" s="24">
        <f t="shared" si="15"/>
        <v>0</v>
      </c>
      <c r="BC13" s="24">
        <f t="shared" si="16"/>
        <v>4</v>
      </c>
      <c r="BD13" s="24">
        <f t="shared" si="17"/>
        <v>6</v>
      </c>
      <c r="BE13" s="24">
        <f t="shared" si="18"/>
        <v>10</v>
      </c>
      <c r="BF13" s="25">
        <f t="shared" si="19"/>
        <v>0</v>
      </c>
    </row>
    <row r="14" spans="1:58" ht="18" customHeight="1" x14ac:dyDescent="0.25">
      <c r="A14" s="162">
        <v>6</v>
      </c>
      <c r="B14" s="163" t="s">
        <v>349</v>
      </c>
      <c r="C14" s="168" t="s">
        <v>73</v>
      </c>
      <c r="D14" s="165" t="s">
        <v>98</v>
      </c>
      <c r="E14" s="166"/>
      <c r="F14" s="166">
        <v>60</v>
      </c>
      <c r="G14" s="166">
        <v>68</v>
      </c>
      <c r="H14" s="166">
        <v>60</v>
      </c>
      <c r="I14" s="166">
        <v>69</v>
      </c>
      <c r="J14" s="166">
        <v>65</v>
      </c>
      <c r="K14" s="166">
        <v>61</v>
      </c>
      <c r="L14" s="166">
        <v>83</v>
      </c>
      <c r="M14" s="166">
        <v>60</v>
      </c>
      <c r="N14" s="166">
        <v>60</v>
      </c>
      <c r="O14" s="166">
        <v>60</v>
      </c>
      <c r="P14" s="166">
        <v>77</v>
      </c>
      <c r="Q14" s="166">
        <v>60</v>
      </c>
      <c r="R14" s="166"/>
      <c r="S14" s="166">
        <v>65</v>
      </c>
      <c r="T14" s="166">
        <v>75</v>
      </c>
      <c r="U14" s="166">
        <v>60</v>
      </c>
      <c r="V14" s="166"/>
      <c r="W14" s="166"/>
      <c r="X14" s="166"/>
      <c r="Y14" s="166">
        <v>77</v>
      </c>
      <c r="Z14" s="166">
        <v>75</v>
      </c>
      <c r="AA14" s="166">
        <v>60</v>
      </c>
      <c r="AB14" s="166">
        <v>66</v>
      </c>
      <c r="AC14" s="166">
        <v>20</v>
      </c>
      <c r="AD14" s="166">
        <v>92</v>
      </c>
      <c r="AE14" s="166">
        <v>78</v>
      </c>
      <c r="AF14" s="166"/>
      <c r="AG14" s="166"/>
      <c r="AH14" s="166"/>
      <c r="AI14" s="166">
        <v>69</v>
      </c>
      <c r="AJ14" s="166"/>
      <c r="AK14" s="166">
        <v>69</v>
      </c>
      <c r="AL14" s="166">
        <v>68</v>
      </c>
      <c r="AM14" s="166"/>
      <c r="AN14" s="166"/>
      <c r="AO14" s="166"/>
      <c r="AP14" s="166">
        <v>80</v>
      </c>
      <c r="AQ14" s="166">
        <v>60</v>
      </c>
      <c r="AR14" s="166">
        <v>62</v>
      </c>
      <c r="AS14" s="166">
        <v>60</v>
      </c>
      <c r="AT14" s="166">
        <v>69</v>
      </c>
      <c r="AU14" s="166">
        <v>74</v>
      </c>
      <c r="AV14" s="326"/>
      <c r="AW14" s="40">
        <f t="shared" si="10"/>
        <v>63.833333333333336</v>
      </c>
      <c r="AX14" s="40">
        <f t="shared" si="11"/>
        <v>66.666666666666671</v>
      </c>
      <c r="AY14" s="40">
        <f t="shared" si="12"/>
        <v>68.285714285714292</v>
      </c>
      <c r="AZ14" s="40" t="str">
        <f t="shared" si="13"/>
        <v>Нет п/оц.</v>
      </c>
      <c r="BA14" s="167" t="str">
        <f t="shared" si="14"/>
        <v>Нет п/оц.</v>
      </c>
      <c r="BB14" s="24">
        <f t="shared" si="15"/>
        <v>1</v>
      </c>
      <c r="BC14" s="24">
        <f t="shared" si="16"/>
        <v>6</v>
      </c>
      <c r="BD14" s="24">
        <f t="shared" si="17"/>
        <v>17</v>
      </c>
      <c r="BE14" s="24">
        <f t="shared" si="18"/>
        <v>24</v>
      </c>
      <c r="BF14" s="25">
        <f t="shared" si="19"/>
        <v>4.1666666666666661</v>
      </c>
    </row>
    <row r="15" spans="1:58" ht="18" customHeight="1" x14ac:dyDescent="0.25">
      <c r="A15" s="162"/>
      <c r="B15" s="163" t="s">
        <v>350</v>
      </c>
      <c r="C15" s="168" t="s">
        <v>73</v>
      </c>
      <c r="D15" s="165" t="s">
        <v>98</v>
      </c>
      <c r="E15" s="166"/>
      <c r="F15" s="166">
        <v>64</v>
      </c>
      <c r="G15" s="166">
        <v>65</v>
      </c>
      <c r="H15" s="166">
        <v>60</v>
      </c>
      <c r="I15" s="166">
        <v>72</v>
      </c>
      <c r="J15" s="166">
        <v>60</v>
      </c>
      <c r="K15" s="166">
        <v>60</v>
      </c>
      <c r="L15" s="166">
        <v>60</v>
      </c>
      <c r="M15" s="166">
        <v>60</v>
      </c>
      <c r="N15" s="166">
        <v>60</v>
      </c>
      <c r="O15" s="166">
        <v>60</v>
      </c>
      <c r="P15" s="166">
        <v>84</v>
      </c>
      <c r="Q15" s="166">
        <v>60</v>
      </c>
      <c r="R15" s="166"/>
      <c r="S15" s="166">
        <v>60</v>
      </c>
      <c r="T15" s="166">
        <v>75</v>
      </c>
      <c r="U15" s="166"/>
      <c r="V15" s="166"/>
      <c r="W15" s="166"/>
      <c r="X15" s="166">
        <v>60</v>
      </c>
      <c r="Y15" s="166">
        <v>75</v>
      </c>
      <c r="Z15" s="166">
        <v>77</v>
      </c>
      <c r="AA15" s="166">
        <v>60</v>
      </c>
      <c r="AB15" s="166">
        <v>65</v>
      </c>
      <c r="AC15" s="166">
        <v>12</v>
      </c>
      <c r="AD15" s="166">
        <v>92</v>
      </c>
      <c r="AE15" s="166"/>
      <c r="AF15" s="166"/>
      <c r="AG15" s="166"/>
      <c r="AH15" s="166">
        <v>60</v>
      </c>
      <c r="AI15" s="166">
        <v>60</v>
      </c>
      <c r="AJ15" s="166"/>
      <c r="AK15" s="166">
        <v>20</v>
      </c>
      <c r="AL15" s="166">
        <v>18</v>
      </c>
      <c r="AM15" s="166">
        <v>2</v>
      </c>
      <c r="AN15" s="166"/>
      <c r="AO15" s="166"/>
      <c r="AP15" s="166"/>
      <c r="AQ15" s="166">
        <v>62</v>
      </c>
      <c r="AR15" s="166">
        <v>60</v>
      </c>
      <c r="AS15" s="166">
        <v>69</v>
      </c>
      <c r="AT15" s="166">
        <v>39</v>
      </c>
      <c r="AU15" s="166">
        <v>60</v>
      </c>
      <c r="AV15" s="326"/>
      <c r="AW15" s="40">
        <f t="shared" si="10"/>
        <v>63.5</v>
      </c>
      <c r="AX15" s="40">
        <f t="shared" si="11"/>
        <v>64</v>
      </c>
      <c r="AY15" s="40">
        <f t="shared" si="12"/>
        <v>67.428571428571431</v>
      </c>
      <c r="AZ15" s="40" t="str">
        <f t="shared" si="13"/>
        <v>Нет п/оц.</v>
      </c>
      <c r="BA15" s="167" t="str">
        <f t="shared" si="14"/>
        <v>Нет п/оц.</v>
      </c>
      <c r="BB15" s="24">
        <f t="shared" si="15"/>
        <v>1</v>
      </c>
      <c r="BC15" s="24">
        <f t="shared" si="16"/>
        <v>4</v>
      </c>
      <c r="BD15" s="24">
        <f t="shared" si="17"/>
        <v>17</v>
      </c>
      <c r="BE15" s="24">
        <f t="shared" si="18"/>
        <v>22</v>
      </c>
      <c r="BF15" s="25">
        <f t="shared" si="19"/>
        <v>4.5454545454545459</v>
      </c>
    </row>
    <row r="16" spans="1:58" ht="18" customHeight="1" x14ac:dyDescent="0.25">
      <c r="A16" s="162"/>
      <c r="B16" s="163" t="s">
        <v>351</v>
      </c>
      <c r="C16" s="168"/>
      <c r="D16" s="165" t="s">
        <v>98</v>
      </c>
      <c r="E16" s="166"/>
      <c r="F16" s="166">
        <v>60</v>
      </c>
      <c r="G16" s="166">
        <v>83</v>
      </c>
      <c r="H16" s="166">
        <v>77</v>
      </c>
      <c r="I16" s="166">
        <v>80</v>
      </c>
      <c r="J16" s="166">
        <v>70</v>
      </c>
      <c r="K16" s="166">
        <v>77</v>
      </c>
      <c r="L16" s="166">
        <v>84</v>
      </c>
      <c r="M16" s="166">
        <v>83</v>
      </c>
      <c r="N16" s="166">
        <v>63</v>
      </c>
      <c r="O16" s="166">
        <v>72</v>
      </c>
      <c r="P16" s="166">
        <v>92</v>
      </c>
      <c r="Q16" s="166">
        <v>79</v>
      </c>
      <c r="R16" s="166"/>
      <c r="S16" s="166">
        <v>87</v>
      </c>
      <c r="T16" s="166">
        <v>95</v>
      </c>
      <c r="U16" s="166"/>
      <c r="V16" s="166"/>
      <c r="W16" s="166"/>
      <c r="X16" s="166">
        <v>83</v>
      </c>
      <c r="Y16" s="166">
        <v>100</v>
      </c>
      <c r="Z16" s="166">
        <v>97</v>
      </c>
      <c r="AA16" s="166">
        <v>75</v>
      </c>
      <c r="AB16" s="166">
        <v>80</v>
      </c>
      <c r="AC16" s="166">
        <v>91</v>
      </c>
      <c r="AD16" s="166">
        <v>100</v>
      </c>
      <c r="AE16" s="166"/>
      <c r="AF16" s="166"/>
      <c r="AG16" s="166"/>
      <c r="AH16" s="166">
        <v>82</v>
      </c>
      <c r="AI16" s="166"/>
      <c r="AJ16" s="166">
        <v>90</v>
      </c>
      <c r="AK16" s="166">
        <v>93</v>
      </c>
      <c r="AL16" s="166">
        <v>89</v>
      </c>
      <c r="AM16" s="166">
        <v>90</v>
      </c>
      <c r="AN16" s="166"/>
      <c r="AO16" s="166"/>
      <c r="AP16" s="166"/>
      <c r="AQ16" s="166">
        <v>94</v>
      </c>
      <c r="AR16" s="166">
        <v>92</v>
      </c>
      <c r="AS16" s="166">
        <v>98</v>
      </c>
      <c r="AT16" s="166">
        <v>91</v>
      </c>
      <c r="AU16" s="166">
        <v>92</v>
      </c>
      <c r="AV16" s="326"/>
      <c r="AW16" s="40">
        <f t="shared" si="10"/>
        <v>74.5</v>
      </c>
      <c r="AX16" s="40">
        <f t="shared" si="11"/>
        <v>78.833333333333329</v>
      </c>
      <c r="AY16" s="40">
        <f t="shared" si="12"/>
        <v>88.142857142857139</v>
      </c>
      <c r="AZ16" s="40">
        <f t="shared" si="13"/>
        <v>90.833333333333329</v>
      </c>
      <c r="BA16" s="167">
        <f t="shared" si="14"/>
        <v>85.129032258064512</v>
      </c>
      <c r="BB16" s="24">
        <f t="shared" si="15"/>
        <v>8</v>
      </c>
      <c r="BC16" s="24">
        <f t="shared" si="16"/>
        <v>13</v>
      </c>
      <c r="BD16" s="24">
        <f t="shared" si="17"/>
        <v>4</v>
      </c>
      <c r="BE16" s="24">
        <f t="shared" si="18"/>
        <v>25</v>
      </c>
      <c r="BF16" s="25">
        <f t="shared" si="19"/>
        <v>32</v>
      </c>
    </row>
    <row r="17" ht="18" customHeight="1" x14ac:dyDescent="0.2"/>
    <row r="18" ht="18" customHeight="1" x14ac:dyDescent="0.2"/>
    <row r="19" ht="18" customHeight="1" x14ac:dyDescent="0.2"/>
  </sheetData>
  <autoFilter ref="B7:BF16">
    <sortState ref="B8:BF17">
      <sortCondition descending="1" ref="AW7:AW31"/>
    </sortState>
  </autoFilter>
  <mergeCells count="9">
    <mergeCell ref="A3:D3"/>
    <mergeCell ref="E1:Q1"/>
    <mergeCell ref="R1:AL1"/>
    <mergeCell ref="AW1:BA3"/>
    <mergeCell ref="BB1:BF3"/>
    <mergeCell ref="E2:K2"/>
    <mergeCell ref="L2:Q2"/>
    <mergeCell ref="R2:AB2"/>
    <mergeCell ref="AC2:AL2"/>
  </mergeCells>
  <conditionalFormatting sqref="C4:D5 C7:D7 D10:D11 D14:D15 C14:C16 C8:C11">
    <cfRule type="cellIs" dxfId="49" priority="20" stopIfTrue="1" operator="equal">
      <formula>"К"</formula>
    </cfRule>
  </conditionalFormatting>
  <conditionalFormatting sqref="E3:AV3">
    <cfRule type="cellIs" dxfId="48" priority="19" stopIfTrue="1" operator="equal">
      <formula>"н/з"</formula>
    </cfRule>
  </conditionalFormatting>
  <conditionalFormatting sqref="R8:AL8 E9:AL16 AM8:AV16">
    <cfRule type="cellIs" dxfId="47" priority="17" stopIfTrue="1" operator="between">
      <formula>1</formula>
      <formula>59</formula>
    </cfRule>
    <cfRule type="cellIs" dxfId="46" priority="18" stopIfTrue="1" operator="equal">
      <formula>0</formula>
    </cfRule>
  </conditionalFormatting>
  <conditionalFormatting sqref="BF8:BF16">
    <cfRule type="cellIs" dxfId="45" priority="16" operator="greaterThan">
      <formula>75</formula>
    </cfRule>
  </conditionalFormatting>
  <conditionalFormatting sqref="D9">
    <cfRule type="cellIs" dxfId="44" priority="10" stopIfTrue="1" operator="equal">
      <formula>"К"</formula>
    </cfRule>
  </conditionalFormatting>
  <conditionalFormatting sqref="D16">
    <cfRule type="cellIs" dxfId="43" priority="8" stopIfTrue="1" operator="equal">
      <formula>"К"</formula>
    </cfRule>
  </conditionalFormatting>
  <conditionalFormatting sqref="E8:Q8">
    <cfRule type="cellIs" dxfId="42" priority="6" stopIfTrue="1" operator="between">
      <formula>1</formula>
      <formula>59</formula>
    </cfRule>
    <cfRule type="cellIs" dxfId="41" priority="7" stopIfTrue="1" operator="equal">
      <formula>0</formula>
    </cfRule>
  </conditionalFormatting>
  <conditionalFormatting sqref="D8">
    <cfRule type="cellIs" dxfId="40" priority="5" stopIfTrue="1" operator="equal">
      <formula>"К"</formula>
    </cfRule>
  </conditionalFormatting>
  <conditionalFormatting sqref="C13:D13">
    <cfRule type="cellIs" dxfId="39" priority="4" stopIfTrue="1" operator="equal">
      <formula>"К"</formula>
    </cfRule>
  </conditionalFormatting>
  <conditionalFormatting sqref="C12:D12">
    <cfRule type="cellIs" dxfId="38" priority="3" stopIfTrue="1" operator="equal">
      <formula>"К"</formula>
    </cfRule>
  </conditionalFormatting>
  <dataValidations count="2">
    <dataValidation allowBlank="1" showErrorMessage="1" errorTitle="ВНИМАНИЕ" error="Или &quot;К&quot; или смерть !!!" sqref="C7">
      <formula1>0</formula1>
      <formula2>0</formula2>
    </dataValidation>
    <dataValidation type="textLength" allowBlank="1" showErrorMessage="1" errorTitle="ВНИМАНИЕ" error="Или &quot;К&quot; или смерть !!!" sqref="C8:C16">
      <formula1>1</formula1>
      <formula2>1</formula2>
    </dataValidation>
  </dataValidations>
  <pageMargins left="1.1812499999999999" right="0.39374999999999999" top="0.39374999999999999" bottom="0.39374999999999999" header="0.51180555555555551" footer="0.51180555555555551"/>
  <pageSetup paperSize="9" scale="56" firstPageNumber="0" orientation="landscape" horizontalDpi="300" verticalDpi="300" r:id="rId1"/>
  <headerFooter alignWithMargins="0"/>
  <colBreaks count="1" manualBreakCount="1">
    <brk id="6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64"/>
  <sheetViews>
    <sheetView topLeftCell="B14" zoomScale="60" zoomScaleNormal="60" zoomScaleSheetLayoutView="75" workbookViewId="0">
      <pane xSplit="1" topLeftCell="AH1" activePane="topRight" state="frozen"/>
      <selection activeCell="B7" sqref="B7"/>
      <selection pane="topRight" activeCell="B45" sqref="B45"/>
    </sheetView>
  </sheetViews>
  <sheetFormatPr defaultRowHeight="12.75" outlineLevelRow="1" x14ac:dyDescent="0.2"/>
  <cols>
    <col min="1" max="1" width="5.140625" style="1" hidden="1" customWidth="1"/>
    <col min="2" max="2" width="52.140625" style="1" customWidth="1"/>
    <col min="3" max="3" width="5.28515625" style="2" bestFit="1" customWidth="1"/>
    <col min="4" max="4" width="25.85546875" style="2" bestFit="1" customWidth="1"/>
    <col min="5" max="5" width="7.42578125" style="1" bestFit="1" customWidth="1"/>
    <col min="6" max="6" width="7.7109375" style="1" bestFit="1" customWidth="1"/>
    <col min="7" max="7" width="7" style="1" customWidth="1"/>
    <col min="8" max="11" width="7" style="1" bestFit="1" customWidth="1"/>
    <col min="12" max="12" width="7" style="1" customWidth="1"/>
    <col min="13" max="13" width="7.42578125" style="1" customWidth="1"/>
    <col min="14" max="17" width="7" style="1" customWidth="1"/>
    <col min="18" max="18" width="8.28515625" style="1" customWidth="1"/>
    <col min="19" max="19" width="7.42578125" style="1" customWidth="1"/>
    <col min="20" max="23" width="7" style="1" customWidth="1"/>
    <col min="24" max="24" width="8.7109375" style="1" customWidth="1"/>
    <col min="25" max="25" width="6.5703125" style="1" customWidth="1"/>
    <col min="26" max="26" width="7" style="1" customWidth="1"/>
    <col min="27" max="29" width="8.28515625" style="1" customWidth="1"/>
    <col min="30" max="30" width="7.42578125" style="1" customWidth="1"/>
    <col min="31" max="32" width="7" style="1" customWidth="1"/>
    <col min="33" max="33" width="7.7109375" style="1" customWidth="1"/>
    <col min="34" max="37" width="7" style="1" customWidth="1"/>
    <col min="38" max="41" width="8.28515625" style="1" customWidth="1"/>
    <col min="42" max="42" width="7.7109375" style="1" customWidth="1"/>
    <col min="43" max="48" width="9.28515625" style="1" customWidth="1"/>
    <col min="49" max="49" width="9" style="1" customWidth="1"/>
    <col min="50" max="65" width="9.28515625" style="1" customWidth="1"/>
    <col min="66" max="66" width="11.28515625" style="1" bestFit="1" customWidth="1"/>
    <col min="67" max="67" width="10.5703125" style="1" customWidth="1"/>
    <col min="68" max="71" width="12.42578125" style="1" customWidth="1"/>
    <col min="72" max="72" width="28.42578125" style="1" customWidth="1"/>
    <col min="73" max="78" width="9.5703125" style="1" customWidth="1"/>
    <col min="79" max="79" width="9.28515625" style="1" customWidth="1"/>
    <col min="80" max="80" width="9.140625" style="1"/>
    <col min="81" max="83" width="0" style="1" hidden="1" customWidth="1"/>
    <col min="84" max="85" width="9.140625" style="1"/>
    <col min="86" max="86" width="11.85546875" style="1" customWidth="1"/>
    <col min="87" max="16384" width="9.140625" style="1"/>
  </cols>
  <sheetData>
    <row r="1" spans="1:79" s="3" customFormat="1" ht="24.95" customHeight="1" outlineLevel="1" thickBot="1" x14ac:dyDescent="0.35">
      <c r="A1" s="7"/>
      <c r="C1" s="4"/>
      <c r="D1" s="4"/>
      <c r="E1" s="345" t="s">
        <v>0</v>
      </c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432" t="s">
        <v>27</v>
      </c>
      <c r="T1" s="433"/>
      <c r="U1" s="433"/>
      <c r="V1" s="433"/>
      <c r="W1" s="433"/>
      <c r="X1" s="433"/>
      <c r="Y1" s="433"/>
      <c r="Z1" s="433"/>
      <c r="AA1" s="433"/>
      <c r="AB1" s="433"/>
      <c r="AC1" s="433"/>
      <c r="AD1" s="433"/>
      <c r="AE1" s="433"/>
      <c r="AF1" s="433"/>
      <c r="AG1" s="433"/>
      <c r="AH1" s="433"/>
      <c r="AI1" s="433"/>
      <c r="AJ1" s="433"/>
      <c r="AK1" s="433"/>
      <c r="AL1" s="433"/>
      <c r="AM1" s="433"/>
      <c r="AN1" s="433"/>
      <c r="AO1" s="433"/>
      <c r="AP1" s="310" t="s">
        <v>39</v>
      </c>
      <c r="AQ1" s="440"/>
      <c r="AR1" s="441"/>
      <c r="AS1" s="441"/>
      <c r="AT1" s="441"/>
      <c r="AU1" s="441"/>
      <c r="AV1" s="441"/>
      <c r="AW1" s="441"/>
      <c r="AX1" s="441"/>
      <c r="AY1" s="441"/>
      <c r="AZ1" s="441"/>
      <c r="BA1" s="441"/>
      <c r="BB1" s="441"/>
      <c r="BC1" s="441"/>
      <c r="BD1" s="441"/>
      <c r="BE1" s="441"/>
      <c r="BF1" s="441"/>
      <c r="BG1" s="441"/>
      <c r="BH1" s="441"/>
      <c r="BI1" s="441"/>
      <c r="BJ1" s="441"/>
      <c r="BK1" s="441"/>
      <c r="BL1" s="441"/>
      <c r="BM1" s="442"/>
      <c r="BN1" s="434" t="s">
        <v>31</v>
      </c>
      <c r="BO1" s="434"/>
      <c r="BP1" s="434"/>
      <c r="BQ1" s="434"/>
      <c r="BR1" s="434"/>
      <c r="BS1" s="434"/>
      <c r="BT1" s="435"/>
      <c r="BU1" s="409" t="s">
        <v>32</v>
      </c>
      <c r="BV1" s="410"/>
      <c r="BW1" s="410"/>
      <c r="BX1" s="410"/>
      <c r="BY1" s="411"/>
    </row>
    <row r="2" spans="1:79" s="8" customFormat="1" ht="18.75" customHeight="1" outlineLevel="1" thickBot="1" x14ac:dyDescent="0.35">
      <c r="A2" s="7"/>
      <c r="C2" s="9"/>
      <c r="D2" s="9"/>
      <c r="E2" s="418" t="s">
        <v>1</v>
      </c>
      <c r="F2" s="419"/>
      <c r="G2" s="419"/>
      <c r="H2" s="419"/>
      <c r="I2" s="419"/>
      <c r="J2" s="419"/>
      <c r="K2" s="419"/>
      <c r="L2" s="422" t="s">
        <v>24</v>
      </c>
      <c r="M2" s="346"/>
      <c r="N2" s="346"/>
      <c r="O2" s="346"/>
      <c r="P2" s="346"/>
      <c r="Q2" s="346"/>
      <c r="R2" s="423"/>
      <c r="S2" s="420" t="s">
        <v>26</v>
      </c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430" t="s">
        <v>36</v>
      </c>
      <c r="AE2" s="431"/>
      <c r="AF2" s="431"/>
      <c r="AG2" s="431"/>
      <c r="AH2" s="431"/>
      <c r="AI2" s="431"/>
      <c r="AJ2" s="431"/>
      <c r="AK2" s="431"/>
      <c r="AL2" s="431"/>
      <c r="AM2" s="431"/>
      <c r="AN2" s="431"/>
      <c r="AO2" s="431"/>
      <c r="AP2" s="383" t="s">
        <v>40</v>
      </c>
      <c r="AQ2" s="346"/>
      <c r="AR2" s="346"/>
      <c r="AS2" s="346"/>
      <c r="AT2" s="346"/>
      <c r="AU2" s="346"/>
      <c r="AV2" s="346"/>
      <c r="AW2" s="346"/>
      <c r="AX2" s="346"/>
      <c r="AY2" s="346"/>
      <c r="AZ2" s="346"/>
      <c r="BA2" s="346"/>
      <c r="BB2" s="384"/>
      <c r="BC2" s="383" t="s">
        <v>41</v>
      </c>
      <c r="BD2" s="346"/>
      <c r="BE2" s="346"/>
      <c r="BF2" s="346"/>
      <c r="BG2" s="346"/>
      <c r="BH2" s="346"/>
      <c r="BI2" s="346"/>
      <c r="BJ2" s="346"/>
      <c r="BK2" s="346"/>
      <c r="BL2" s="346"/>
      <c r="BM2" s="384"/>
      <c r="BN2" s="436"/>
      <c r="BO2" s="436"/>
      <c r="BP2" s="436"/>
      <c r="BQ2" s="436"/>
      <c r="BR2" s="436"/>
      <c r="BS2" s="436"/>
      <c r="BT2" s="437"/>
      <c r="BU2" s="412"/>
      <c r="BV2" s="413"/>
      <c r="BW2" s="413"/>
      <c r="BX2" s="413"/>
      <c r="BY2" s="414"/>
    </row>
    <row r="3" spans="1:79" s="8" customFormat="1" ht="12.75" hidden="1" customHeight="1" outlineLevel="1" x14ac:dyDescent="0.25">
      <c r="A3" s="44"/>
      <c r="C3" s="9"/>
      <c r="D3" s="9"/>
      <c r="E3" s="9"/>
      <c r="F3" s="9"/>
      <c r="G3" s="9"/>
      <c r="H3" s="9"/>
      <c r="I3" s="9"/>
      <c r="J3" s="9"/>
      <c r="K3" s="9"/>
      <c r="L3" s="9"/>
      <c r="S3" s="79"/>
      <c r="T3" s="79"/>
      <c r="U3" s="79"/>
      <c r="V3" s="79"/>
      <c r="W3" s="79"/>
      <c r="X3" s="79"/>
      <c r="Y3" s="79"/>
      <c r="Z3" s="79"/>
      <c r="AA3" s="79"/>
      <c r="AB3" s="79"/>
      <c r="AC3" s="124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436"/>
      <c r="BO3" s="436"/>
      <c r="BP3" s="436"/>
      <c r="BQ3" s="436"/>
      <c r="BR3" s="436"/>
      <c r="BS3" s="436"/>
      <c r="BT3" s="437"/>
      <c r="BU3" s="412"/>
      <c r="BV3" s="413"/>
      <c r="BW3" s="413"/>
      <c r="BX3" s="413"/>
      <c r="BY3" s="414"/>
    </row>
    <row r="4" spans="1:79" s="83" customFormat="1" ht="138" customHeight="1" outlineLevel="1" thickBot="1" x14ac:dyDescent="0.25">
      <c r="A4" s="427" t="s">
        <v>28</v>
      </c>
      <c r="B4" s="428"/>
      <c r="C4" s="428"/>
      <c r="D4" s="429"/>
      <c r="E4" s="112"/>
      <c r="F4" s="113"/>
      <c r="G4" s="138"/>
      <c r="H4" s="138"/>
      <c r="I4" s="138"/>
      <c r="J4" s="138"/>
      <c r="K4" s="136"/>
      <c r="L4" s="112"/>
      <c r="M4" s="138"/>
      <c r="N4" s="138"/>
      <c r="O4" s="138"/>
      <c r="P4" s="138"/>
      <c r="Q4" s="138"/>
      <c r="R4" s="114"/>
      <c r="S4" s="273"/>
      <c r="T4" s="113"/>
      <c r="U4" s="138"/>
      <c r="V4" s="138"/>
      <c r="W4" s="113"/>
      <c r="X4" s="113"/>
      <c r="Y4" s="138"/>
      <c r="Z4" s="113"/>
      <c r="AA4" s="113"/>
      <c r="AB4" s="113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36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438"/>
      <c r="BO4" s="438"/>
      <c r="BP4" s="438"/>
      <c r="BQ4" s="438"/>
      <c r="BR4" s="438"/>
      <c r="BS4" s="438"/>
      <c r="BT4" s="439"/>
      <c r="BU4" s="415"/>
      <c r="BV4" s="416"/>
      <c r="BW4" s="416"/>
      <c r="BX4" s="416"/>
      <c r="BY4" s="417"/>
    </row>
    <row r="5" spans="1:79" s="12" customFormat="1" ht="268.5" customHeight="1" thickBot="1" x14ac:dyDescent="0.35">
      <c r="A5" s="86" t="s">
        <v>2</v>
      </c>
      <c r="B5" s="120" t="s">
        <v>3</v>
      </c>
      <c r="C5" s="88" t="s">
        <v>4</v>
      </c>
      <c r="D5" s="88" t="s">
        <v>5</v>
      </c>
      <c r="E5" s="121" t="s">
        <v>396</v>
      </c>
      <c r="F5" s="121" t="s">
        <v>87</v>
      </c>
      <c r="G5" s="121" t="s">
        <v>83</v>
      </c>
      <c r="H5" s="121" t="s">
        <v>82</v>
      </c>
      <c r="I5" s="122" t="s">
        <v>397</v>
      </c>
      <c r="J5" s="122" t="s">
        <v>308</v>
      </c>
      <c r="K5" s="279" t="s">
        <v>398</v>
      </c>
      <c r="L5" s="282" t="s">
        <v>438</v>
      </c>
      <c r="M5" s="283" t="s">
        <v>439</v>
      </c>
      <c r="N5" s="123" t="s">
        <v>440</v>
      </c>
      <c r="O5" s="123" t="s">
        <v>441</v>
      </c>
      <c r="P5" s="123" t="s">
        <v>442</v>
      </c>
      <c r="Q5" s="123" t="s">
        <v>414</v>
      </c>
      <c r="R5" s="123" t="s">
        <v>443</v>
      </c>
      <c r="S5" s="280" t="s">
        <v>489</v>
      </c>
      <c r="T5" s="121" t="s">
        <v>490</v>
      </c>
      <c r="U5" s="121" t="s">
        <v>459</v>
      </c>
      <c r="V5" s="121" t="s">
        <v>448</v>
      </c>
      <c r="W5" s="121" t="s">
        <v>468</v>
      </c>
      <c r="X5" s="121" t="s">
        <v>461</v>
      </c>
      <c r="Y5" s="121" t="s">
        <v>449</v>
      </c>
      <c r="Z5" s="121" t="s">
        <v>450</v>
      </c>
      <c r="AA5" s="121" t="s">
        <v>491</v>
      </c>
      <c r="AB5" s="123" t="s">
        <v>454</v>
      </c>
      <c r="AC5" s="123" t="s">
        <v>492</v>
      </c>
      <c r="AD5" s="121" t="s">
        <v>580</v>
      </c>
      <c r="AE5" s="121" t="s">
        <v>581</v>
      </c>
      <c r="AF5" s="121" t="s">
        <v>582</v>
      </c>
      <c r="AG5" s="121" t="s">
        <v>461</v>
      </c>
      <c r="AH5" s="121" t="s">
        <v>449</v>
      </c>
      <c r="AI5" s="121" t="s">
        <v>545</v>
      </c>
      <c r="AJ5" s="121" t="s">
        <v>586</v>
      </c>
      <c r="AK5" s="121" t="s">
        <v>562</v>
      </c>
      <c r="AL5" s="123" t="s">
        <v>583</v>
      </c>
      <c r="AM5" s="123" t="s">
        <v>584</v>
      </c>
      <c r="AN5" s="123" t="s">
        <v>585</v>
      </c>
      <c r="AO5" s="123" t="s">
        <v>490</v>
      </c>
      <c r="AP5" s="121" t="s">
        <v>612</v>
      </c>
      <c r="AQ5" s="121" t="s">
        <v>613</v>
      </c>
      <c r="AR5" s="121" t="s">
        <v>614</v>
      </c>
      <c r="AS5" s="121" t="s">
        <v>615</v>
      </c>
      <c r="AT5" s="121" t="s">
        <v>621</v>
      </c>
      <c r="AU5" s="121" t="s">
        <v>590</v>
      </c>
      <c r="AV5" s="121" t="s">
        <v>620</v>
      </c>
      <c r="AW5" s="121" t="s">
        <v>588</v>
      </c>
      <c r="AX5" s="121" t="s">
        <v>616</v>
      </c>
      <c r="AY5" s="121" t="s">
        <v>600</v>
      </c>
      <c r="AZ5" s="139" t="s">
        <v>617</v>
      </c>
      <c r="BA5" s="139" t="s">
        <v>618</v>
      </c>
      <c r="BB5" s="139" t="s">
        <v>619</v>
      </c>
      <c r="BC5" s="121"/>
      <c r="BD5" s="121"/>
      <c r="BE5" s="121"/>
      <c r="BF5" s="121"/>
      <c r="BG5" s="121"/>
      <c r="BH5" s="121"/>
      <c r="BI5" s="121"/>
      <c r="BJ5" s="139"/>
      <c r="BK5" s="139"/>
      <c r="BL5" s="139"/>
      <c r="BM5" s="139"/>
      <c r="BN5" s="10" t="s">
        <v>6</v>
      </c>
      <c r="BO5" s="10" t="s">
        <v>23</v>
      </c>
      <c r="BP5" s="10" t="s">
        <v>25</v>
      </c>
      <c r="BQ5" s="10" t="s">
        <v>33</v>
      </c>
      <c r="BR5" s="10" t="s">
        <v>37</v>
      </c>
      <c r="BS5" s="10" t="s">
        <v>38</v>
      </c>
      <c r="BT5" s="11" t="s">
        <v>7</v>
      </c>
      <c r="BU5" s="94" t="s">
        <v>8</v>
      </c>
      <c r="BV5" s="94" t="s">
        <v>9</v>
      </c>
      <c r="BW5" s="94" t="s">
        <v>10</v>
      </c>
      <c r="BX5" s="94" t="s">
        <v>11</v>
      </c>
      <c r="BY5" s="94" t="s">
        <v>12</v>
      </c>
    </row>
    <row r="6" spans="1:79" s="12" customFormat="1" ht="35.25" customHeight="1" thickBot="1" x14ac:dyDescent="0.35">
      <c r="A6" s="13"/>
      <c r="B6" s="14" t="s">
        <v>13</v>
      </c>
      <c r="C6" s="13"/>
      <c r="D6" s="13"/>
      <c r="E6" s="119"/>
      <c r="F6" s="119"/>
      <c r="G6" s="119"/>
      <c r="H6" s="119"/>
      <c r="I6" s="119"/>
      <c r="J6" s="119"/>
      <c r="K6" s="119"/>
      <c r="L6" s="281"/>
      <c r="M6" s="281"/>
      <c r="N6" s="281"/>
      <c r="O6" s="281"/>
      <c r="P6" s="281"/>
      <c r="Q6" s="281"/>
      <c r="R6" s="281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8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8"/>
      <c r="BA6" s="148"/>
      <c r="BB6" s="149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424"/>
      <c r="BO6" s="425"/>
      <c r="BP6" s="425"/>
      <c r="BQ6" s="425"/>
      <c r="BR6" s="425"/>
      <c r="BS6" s="426"/>
      <c r="BT6" s="126"/>
      <c r="BU6" s="18"/>
      <c r="BV6" s="18"/>
      <c r="BW6" s="18"/>
      <c r="BX6" s="18"/>
      <c r="BY6" s="18"/>
    </row>
    <row r="7" spans="1:79" s="12" customFormat="1" ht="23.25" hidden="1" customHeight="1" thickBot="1" x14ac:dyDescent="0.35">
      <c r="A7" s="89"/>
      <c r="B7" s="89" t="s">
        <v>30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106"/>
      <c r="BS7" s="106"/>
      <c r="BT7" s="89"/>
      <c r="BU7" s="18"/>
      <c r="BV7" s="18"/>
      <c r="BW7" s="18"/>
      <c r="BX7" s="18"/>
      <c r="BY7" s="18"/>
    </row>
    <row r="8" spans="1:79" s="19" customFormat="1" ht="17.25" customHeight="1" thickBot="1" x14ac:dyDescent="0.25">
      <c r="A8" s="20"/>
      <c r="B8" s="46" t="s">
        <v>16</v>
      </c>
      <c r="C8" s="51"/>
      <c r="D8" s="51"/>
      <c r="E8" s="52" t="e">
        <f t="shared" ref="E8:T8" si="0">AVERAGE(E9:E50)</f>
        <v>#DIV/0!</v>
      </c>
      <c r="F8" s="52">
        <f t="shared" si="0"/>
        <v>72</v>
      </c>
      <c r="G8" s="52">
        <f t="shared" si="0"/>
        <v>79.243902439024396</v>
      </c>
      <c r="H8" s="52">
        <f t="shared" si="0"/>
        <v>84.317073170731703</v>
      </c>
      <c r="I8" s="52">
        <f t="shared" si="0"/>
        <v>83.073170731707322</v>
      </c>
      <c r="J8" s="52">
        <f t="shared" si="0"/>
        <v>78.048780487804876</v>
      </c>
      <c r="K8" s="52">
        <f t="shared" si="0"/>
        <v>67.682926829268297</v>
      </c>
      <c r="L8" s="52">
        <f t="shared" si="0"/>
        <v>81.073170731707322</v>
      </c>
      <c r="M8" s="52">
        <f t="shared" si="0"/>
        <v>78.243902439024396</v>
      </c>
      <c r="N8" s="52">
        <f t="shared" si="0"/>
        <v>78.487804878048777</v>
      </c>
      <c r="O8" s="52">
        <f t="shared" si="0"/>
        <v>86.121951219512198</v>
      </c>
      <c r="P8" s="52">
        <f t="shared" si="0"/>
        <v>80.487804878048777</v>
      </c>
      <c r="Q8" s="52">
        <f t="shared" si="0"/>
        <v>77.292682926829272</v>
      </c>
      <c r="R8" s="52">
        <f t="shared" si="0"/>
        <v>72.341463414634148</v>
      </c>
      <c r="S8" s="52">
        <f t="shared" si="0"/>
        <v>83.023809523809518</v>
      </c>
      <c r="T8" s="52">
        <f t="shared" si="0"/>
        <v>78.452380952380949</v>
      </c>
      <c r="U8" s="52"/>
      <c r="V8" s="52"/>
      <c r="W8" s="52">
        <f t="shared" ref="W8:AS8" si="1">AVERAGE(W9:W50)</f>
        <v>89</v>
      </c>
      <c r="X8" s="52">
        <f t="shared" si="1"/>
        <v>80</v>
      </c>
      <c r="Y8" s="52">
        <f t="shared" si="1"/>
        <v>82</v>
      </c>
      <c r="Z8" s="52">
        <f t="shared" si="1"/>
        <v>78.085714285714289</v>
      </c>
      <c r="AA8" s="52">
        <f t="shared" si="1"/>
        <v>81.214285714285708</v>
      </c>
      <c r="AB8" s="52">
        <f t="shared" si="1"/>
        <v>83.69047619047619</v>
      </c>
      <c r="AC8" s="52">
        <f t="shared" si="1"/>
        <v>84.571428571428569</v>
      </c>
      <c r="AD8" s="52">
        <f t="shared" si="1"/>
        <v>78.785714285714292</v>
      </c>
      <c r="AE8" s="52">
        <f t="shared" si="1"/>
        <v>82.214285714285708</v>
      </c>
      <c r="AF8" s="52">
        <f t="shared" si="1"/>
        <v>78</v>
      </c>
      <c r="AG8" s="52">
        <f t="shared" si="1"/>
        <v>77</v>
      </c>
      <c r="AH8" s="52">
        <f t="shared" si="1"/>
        <v>79.5</v>
      </c>
      <c r="AI8" s="52">
        <f t="shared" si="1"/>
        <v>77.971428571428575</v>
      </c>
      <c r="AJ8" s="52">
        <f t="shared" si="1"/>
        <v>1</v>
      </c>
      <c r="AK8" s="52">
        <f t="shared" si="1"/>
        <v>60</v>
      </c>
      <c r="AL8" s="52">
        <f t="shared" si="1"/>
        <v>71.69047619047619</v>
      </c>
      <c r="AM8" s="52">
        <f t="shared" si="1"/>
        <v>89.88095238095238</v>
      </c>
      <c r="AN8" s="52">
        <f t="shared" si="1"/>
        <v>82.047619047619051</v>
      </c>
      <c r="AO8" s="52">
        <f t="shared" si="1"/>
        <v>80.214285714285708</v>
      </c>
      <c r="AP8" s="52">
        <f t="shared" si="1"/>
        <v>65.976190476190482</v>
      </c>
      <c r="AQ8" s="52">
        <f t="shared" si="1"/>
        <v>81.642857142857139</v>
      </c>
      <c r="AR8" s="52">
        <f t="shared" si="1"/>
        <v>61.80952380952381</v>
      </c>
      <c r="AS8" s="52">
        <f t="shared" si="1"/>
        <v>72.5</v>
      </c>
      <c r="AT8" s="52"/>
      <c r="AU8" s="52"/>
      <c r="AV8" s="52"/>
      <c r="AW8" s="52"/>
      <c r="AX8" s="52" t="e">
        <f t="shared" ref="AX8:BR8" si="2">AVERAGE(AX9:AX50)</f>
        <v>#DIV/0!</v>
      </c>
      <c r="AY8" s="52">
        <f t="shared" si="2"/>
        <v>72</v>
      </c>
      <c r="AZ8" s="52">
        <f t="shared" si="2"/>
        <v>78.285714285714292</v>
      </c>
      <c r="BA8" s="52">
        <f t="shared" si="2"/>
        <v>71.976190476190482</v>
      </c>
      <c r="BB8" s="52">
        <f t="shared" si="2"/>
        <v>78.928571428571431</v>
      </c>
      <c r="BC8" s="52" t="e">
        <f t="shared" si="2"/>
        <v>#DIV/0!</v>
      </c>
      <c r="BD8" s="52" t="e">
        <f t="shared" si="2"/>
        <v>#DIV/0!</v>
      </c>
      <c r="BE8" s="52" t="e">
        <f t="shared" si="2"/>
        <v>#DIV/0!</v>
      </c>
      <c r="BF8" s="52" t="e">
        <f t="shared" si="2"/>
        <v>#DIV/0!</v>
      </c>
      <c r="BG8" s="52" t="e">
        <f t="shared" si="2"/>
        <v>#DIV/0!</v>
      </c>
      <c r="BH8" s="52" t="e">
        <f t="shared" si="2"/>
        <v>#DIV/0!</v>
      </c>
      <c r="BI8" s="52" t="e">
        <f t="shared" si="2"/>
        <v>#DIV/0!</v>
      </c>
      <c r="BJ8" s="52" t="e">
        <f t="shared" si="2"/>
        <v>#DIV/0!</v>
      </c>
      <c r="BK8" s="52" t="e">
        <f t="shared" si="2"/>
        <v>#DIV/0!</v>
      </c>
      <c r="BL8" s="52" t="e">
        <f t="shared" si="2"/>
        <v>#DIV/0!</v>
      </c>
      <c r="BM8" s="52" t="e">
        <f t="shared" si="2"/>
        <v>#DIV/0!</v>
      </c>
      <c r="BN8" s="52" t="e">
        <f t="shared" si="2"/>
        <v>#DIV/0!</v>
      </c>
      <c r="BO8" s="52" t="e">
        <f t="shared" si="2"/>
        <v>#DIV/0!</v>
      </c>
      <c r="BP8" s="52">
        <f t="shared" si="2"/>
        <v>82.816666666666691</v>
      </c>
      <c r="BQ8" s="53">
        <f t="shared" si="2"/>
        <v>83.808270676691748</v>
      </c>
      <c r="BR8" s="53">
        <f t="shared" si="2"/>
        <v>78.281512605042025</v>
      </c>
      <c r="BS8" s="135"/>
      <c r="BT8" s="134">
        <f>AVERAGE(BT9:BT50)</f>
        <v>81.654188948306583</v>
      </c>
      <c r="BU8" s="18"/>
      <c r="BV8" s="18"/>
      <c r="BW8" s="18"/>
      <c r="BX8" s="18"/>
      <c r="BY8" s="18"/>
    </row>
    <row r="9" spans="1:79" s="22" customFormat="1" ht="18.75" x14ac:dyDescent="0.3">
      <c r="A9" s="66">
        <v>2</v>
      </c>
      <c r="B9" s="268" t="s">
        <v>352</v>
      </c>
      <c r="C9" s="317"/>
      <c r="D9" s="71" t="s">
        <v>99</v>
      </c>
      <c r="E9" s="199"/>
      <c r="F9" s="199">
        <v>60</v>
      </c>
      <c r="G9" s="199">
        <v>88</v>
      </c>
      <c r="H9" s="199">
        <v>91</v>
      </c>
      <c r="I9" s="199">
        <v>89</v>
      </c>
      <c r="J9" s="199">
        <v>86</v>
      </c>
      <c r="K9" s="199">
        <v>61</v>
      </c>
      <c r="L9" s="269">
        <v>69</v>
      </c>
      <c r="M9" s="269">
        <v>90</v>
      </c>
      <c r="N9" s="269">
        <v>76</v>
      </c>
      <c r="O9" s="269">
        <v>75</v>
      </c>
      <c r="P9" s="269">
        <v>75</v>
      </c>
      <c r="Q9" s="269">
        <v>85</v>
      </c>
      <c r="R9" s="269">
        <v>63</v>
      </c>
      <c r="S9" s="267">
        <v>90</v>
      </c>
      <c r="T9" s="215">
        <v>87</v>
      </c>
      <c r="U9" s="215"/>
      <c r="V9" s="215"/>
      <c r="W9" s="215"/>
      <c r="X9" s="215"/>
      <c r="Y9" s="215"/>
      <c r="Z9" s="215">
        <v>94</v>
      </c>
      <c r="AA9" s="215">
        <v>91</v>
      </c>
      <c r="AB9" s="215">
        <v>82</v>
      </c>
      <c r="AC9" s="215">
        <v>100</v>
      </c>
      <c r="AD9" s="216">
        <v>93</v>
      </c>
      <c r="AE9" s="216">
        <v>90</v>
      </c>
      <c r="AF9" s="216"/>
      <c r="AG9" s="216"/>
      <c r="AH9" s="216"/>
      <c r="AI9" s="216">
        <v>97</v>
      </c>
      <c r="AJ9" s="216"/>
      <c r="AK9" s="216"/>
      <c r="AL9" s="216">
        <v>74</v>
      </c>
      <c r="AM9" s="216">
        <v>97</v>
      </c>
      <c r="AN9" s="216">
        <v>95</v>
      </c>
      <c r="AO9" s="216">
        <v>82</v>
      </c>
      <c r="AP9" s="218">
        <v>91</v>
      </c>
      <c r="AQ9" s="218">
        <v>100</v>
      </c>
      <c r="AR9" s="218">
        <v>99</v>
      </c>
      <c r="AS9" s="218"/>
      <c r="AT9" s="218"/>
      <c r="AU9" s="218"/>
      <c r="AV9" s="218"/>
      <c r="AW9" s="218"/>
      <c r="AX9" s="218"/>
      <c r="AY9" s="218">
        <v>84</v>
      </c>
      <c r="AZ9" s="218">
        <v>87</v>
      </c>
      <c r="BA9" s="218">
        <v>90</v>
      </c>
      <c r="BB9" s="218">
        <v>97</v>
      </c>
      <c r="BC9" s="218"/>
      <c r="BD9" s="219"/>
      <c r="BE9" s="218"/>
      <c r="BF9" s="219"/>
      <c r="BG9" s="218"/>
      <c r="BH9" s="218"/>
      <c r="BI9" s="218"/>
      <c r="BJ9" s="219"/>
      <c r="BK9" s="219"/>
      <c r="BL9" s="218"/>
      <c r="BM9" s="218"/>
      <c r="BN9" s="40">
        <f t="shared" ref="BN9:BN42" si="3">IF(COUNTIF(E9:K9,"&gt;59")=COUNTA(E9:K9),(IF(COUNTA(E9:K9&gt;0),SUM(E9:K9)/COUNT(E9:K9),"св")),"Нет п/оц.")</f>
        <v>79.166666666666671</v>
      </c>
      <c r="BO9" s="73">
        <f t="shared" ref="BO9:BO52" si="4">IF(COUNTIF(L9:R9,"&gt;59")=COUNTA(L9:R9),(IF(COUNTA(L9:R9&gt;0),SUM(L9:R9)/COUNT(L9:R9),"св")),"Нет п/оц.")</f>
        <v>76.142857142857139</v>
      </c>
      <c r="BP9" s="80">
        <f t="shared" ref="BP9:BP52" si="5">IF(COUNTIF(S9:AC9,"&gt;59")=COUNTA(S9:AC9),(IF(COUNTA(S9:AC9&gt;0),SUM(S9:AC9)/COUNT(S9:AC9),"св")),"Нет п/оц.")</f>
        <v>90.666666666666671</v>
      </c>
      <c r="BQ9" s="133">
        <f t="shared" ref="BQ9:BQ52" si="6">IF(COUNTIF(AD9:AO9,"&gt;59")=COUNTA(AD9:AO9),(IF(COUNTA(AD9:AO9&gt;0),SUM(AD9:AO9)/COUNT(AD9:AO9),"св")),"Нет п/оц.")</f>
        <v>89.714285714285708</v>
      </c>
      <c r="BR9" s="133">
        <f t="shared" ref="BR9:BR52" si="7">IF(COUNTIF(AP9:BB9,"&gt;59")=COUNTA(AP9:BB9),(IF(COUNTA(AP9:BB9&gt;0),SUM(AP9:BB9)/COUNT(AP9:BB9),"св")),"Нет п/оц.")</f>
        <v>92.571428571428569</v>
      </c>
      <c r="BS9" s="133" t="e">
        <f t="shared" ref="BS9:BS40" si="8">IF(COUNTIF(BC9:BM9,"&gt;59")=COUNTA(BC9:BM9),(IF(COUNTA(BC9:BM9&gt;0),SUM(BC9:BM9)/COUNT(BC9:BM9),"св")),"Нет п/оц.")</f>
        <v>#DIV/0!</v>
      </c>
      <c r="BT9" s="40">
        <f t="shared" ref="BT9:BT52" si="9">IF(COUNTIF(E9:BM9,"&gt;59")=COUNTA(E9:BM9),(IF(COUNTA(E9:BM9&gt;0),SUM(E9:BM9)/COUNT(E9:BM9),"св")),"Нет п/оц.")</f>
        <v>85.696969696969703</v>
      </c>
      <c r="BU9" s="24">
        <f t="shared" ref="BU9:BU52" si="10">COUNTIF(E9:BM9,"&gt;=90")</f>
        <v>16</v>
      </c>
      <c r="BV9" s="24">
        <f t="shared" ref="BV9:BV52" si="11">COUNTIFS(E9:BM9,"&gt;=74",E9:BM9,"&lt;90")</f>
        <v>13</v>
      </c>
      <c r="BW9" s="24">
        <f t="shared" ref="BW9:BW52" si="12">COUNTIFS(E9:BM9,"&gt;=60",E9:BM9,"&lt;74")</f>
        <v>4</v>
      </c>
      <c r="BX9" s="24">
        <f t="shared" ref="BX9:BX40" si="13">BW9+BV9+BU9</f>
        <v>33</v>
      </c>
      <c r="BY9" s="25">
        <f t="shared" ref="BY9:BY40" si="14">BU9/BX9*100</f>
        <v>48.484848484848484</v>
      </c>
      <c r="CA9" s="22">
        <f t="shared" ref="CA9:CA50" si="15">COUNTIF(E9:BM9,"&lt;60")+COUNTIF(E9:BM9,"=нз")</f>
        <v>0</v>
      </c>
    </row>
    <row r="10" spans="1:79" s="54" customFormat="1" ht="18.75" x14ac:dyDescent="0.3">
      <c r="A10" s="66">
        <v>4</v>
      </c>
      <c r="B10" s="268" t="s">
        <v>353</v>
      </c>
      <c r="C10" s="317"/>
      <c r="D10" s="71" t="s">
        <v>99</v>
      </c>
      <c r="E10" s="199"/>
      <c r="F10" s="199">
        <v>78</v>
      </c>
      <c r="G10" s="199">
        <v>87</v>
      </c>
      <c r="H10" s="199">
        <v>90</v>
      </c>
      <c r="I10" s="199">
        <v>88</v>
      </c>
      <c r="J10" s="199">
        <v>82</v>
      </c>
      <c r="K10" s="199">
        <v>69</v>
      </c>
      <c r="L10" s="269">
        <v>85</v>
      </c>
      <c r="M10" s="269">
        <v>90</v>
      </c>
      <c r="N10" s="269">
        <v>74</v>
      </c>
      <c r="O10" s="269">
        <v>94</v>
      </c>
      <c r="P10" s="269">
        <v>75</v>
      </c>
      <c r="Q10" s="269">
        <v>92</v>
      </c>
      <c r="R10" s="269">
        <v>77</v>
      </c>
      <c r="S10" s="267">
        <v>83</v>
      </c>
      <c r="T10" s="215">
        <v>80</v>
      </c>
      <c r="U10" s="215"/>
      <c r="V10" s="215"/>
      <c r="W10" s="215"/>
      <c r="X10" s="215"/>
      <c r="Y10" s="215"/>
      <c r="Z10" s="215">
        <v>90</v>
      </c>
      <c r="AA10" s="215">
        <v>94</v>
      </c>
      <c r="AB10" s="215">
        <v>99</v>
      </c>
      <c r="AC10" s="215">
        <v>78</v>
      </c>
      <c r="AD10" s="216">
        <v>81</v>
      </c>
      <c r="AE10" s="216">
        <v>85</v>
      </c>
      <c r="AF10" s="216"/>
      <c r="AG10" s="216"/>
      <c r="AH10" s="216"/>
      <c r="AI10" s="216">
        <v>90</v>
      </c>
      <c r="AJ10" s="216"/>
      <c r="AK10" s="216"/>
      <c r="AL10" s="216">
        <v>79</v>
      </c>
      <c r="AM10" s="216">
        <v>100</v>
      </c>
      <c r="AN10" s="216">
        <v>84</v>
      </c>
      <c r="AO10" s="216">
        <v>82</v>
      </c>
      <c r="AP10" s="218">
        <v>67</v>
      </c>
      <c r="AQ10" s="218">
        <v>80</v>
      </c>
      <c r="AR10" s="218">
        <v>71</v>
      </c>
      <c r="AS10" s="218"/>
      <c r="AT10" s="218"/>
      <c r="AU10" s="218"/>
      <c r="AV10" s="218"/>
      <c r="AW10" s="218"/>
      <c r="AX10" s="218"/>
      <c r="AY10" s="218">
        <v>90</v>
      </c>
      <c r="AZ10" s="218">
        <v>84</v>
      </c>
      <c r="BA10" s="218">
        <v>64</v>
      </c>
      <c r="BB10" s="218">
        <v>83</v>
      </c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40">
        <f t="shared" si="3"/>
        <v>82.333333333333329</v>
      </c>
      <c r="BO10" s="73">
        <f t="shared" si="4"/>
        <v>83.857142857142861</v>
      </c>
      <c r="BP10" s="80">
        <f t="shared" si="5"/>
        <v>87.333333333333329</v>
      </c>
      <c r="BQ10" s="133">
        <f t="shared" si="6"/>
        <v>85.857142857142861</v>
      </c>
      <c r="BR10" s="133">
        <f t="shared" si="7"/>
        <v>77</v>
      </c>
      <c r="BS10" s="133" t="e">
        <f t="shared" si="8"/>
        <v>#DIV/0!</v>
      </c>
      <c r="BT10" s="40">
        <f t="shared" si="9"/>
        <v>83.181818181818187</v>
      </c>
      <c r="BU10" s="24">
        <f t="shared" si="10"/>
        <v>10</v>
      </c>
      <c r="BV10" s="24">
        <f t="shared" si="11"/>
        <v>19</v>
      </c>
      <c r="BW10" s="24">
        <f t="shared" si="12"/>
        <v>4</v>
      </c>
      <c r="BX10" s="24">
        <f t="shared" si="13"/>
        <v>33</v>
      </c>
      <c r="BY10" s="25">
        <f t="shared" si="14"/>
        <v>30.303030303030305</v>
      </c>
      <c r="CA10" s="22">
        <f t="shared" si="15"/>
        <v>0</v>
      </c>
    </row>
    <row r="11" spans="1:79" s="54" customFormat="1" ht="18.75" x14ac:dyDescent="0.3">
      <c r="A11" s="66">
        <v>5</v>
      </c>
      <c r="B11" s="268" t="s">
        <v>354</v>
      </c>
      <c r="C11" s="318"/>
      <c r="D11" s="71" t="s">
        <v>99</v>
      </c>
      <c r="E11" s="199"/>
      <c r="F11" s="199">
        <v>76</v>
      </c>
      <c r="G11" s="199">
        <v>79</v>
      </c>
      <c r="H11" s="199">
        <v>91</v>
      </c>
      <c r="I11" s="199">
        <v>87</v>
      </c>
      <c r="J11" s="199">
        <v>77</v>
      </c>
      <c r="K11" s="199">
        <v>64</v>
      </c>
      <c r="L11" s="269">
        <v>74</v>
      </c>
      <c r="M11" s="269">
        <v>82</v>
      </c>
      <c r="N11" s="269">
        <v>75</v>
      </c>
      <c r="O11" s="269">
        <v>85</v>
      </c>
      <c r="P11" s="269">
        <v>67</v>
      </c>
      <c r="Q11" s="269">
        <v>89</v>
      </c>
      <c r="R11" s="269">
        <v>63</v>
      </c>
      <c r="S11" s="267">
        <v>74</v>
      </c>
      <c r="T11" s="215">
        <v>73</v>
      </c>
      <c r="U11" s="215"/>
      <c r="V11" s="215"/>
      <c r="W11" s="215"/>
      <c r="X11" s="215"/>
      <c r="Y11" s="215"/>
      <c r="Z11" s="215">
        <v>85</v>
      </c>
      <c r="AA11" s="215">
        <v>76</v>
      </c>
      <c r="AB11" s="215">
        <v>60</v>
      </c>
      <c r="AC11" s="215">
        <v>75</v>
      </c>
      <c r="AD11" s="216">
        <v>87</v>
      </c>
      <c r="AE11" s="216">
        <v>88</v>
      </c>
      <c r="AF11" s="216"/>
      <c r="AG11" s="216"/>
      <c r="AH11" s="216"/>
      <c r="AI11" s="216">
        <v>86</v>
      </c>
      <c r="AJ11" s="216"/>
      <c r="AK11" s="216"/>
      <c r="AL11" s="216">
        <v>85</v>
      </c>
      <c r="AM11" s="216">
        <v>100</v>
      </c>
      <c r="AN11" s="216">
        <v>86</v>
      </c>
      <c r="AO11" s="216">
        <v>82</v>
      </c>
      <c r="AP11" s="218">
        <v>90</v>
      </c>
      <c r="AQ11" s="218">
        <v>100</v>
      </c>
      <c r="AR11" s="218">
        <v>77</v>
      </c>
      <c r="AS11" s="218"/>
      <c r="AT11" s="218"/>
      <c r="AU11" s="218"/>
      <c r="AV11" s="218"/>
      <c r="AW11" s="218"/>
      <c r="AX11" s="218"/>
      <c r="AY11" s="218">
        <v>90</v>
      </c>
      <c r="AZ11" s="218">
        <v>90</v>
      </c>
      <c r="BA11" s="218">
        <v>72</v>
      </c>
      <c r="BB11" s="218">
        <v>98</v>
      </c>
      <c r="BC11" s="218"/>
      <c r="BD11" s="218"/>
      <c r="BE11" s="218"/>
      <c r="BF11" s="218"/>
      <c r="BG11" s="219"/>
      <c r="BH11" s="218"/>
      <c r="BI11" s="218"/>
      <c r="BJ11" s="218"/>
      <c r="BK11" s="218"/>
      <c r="BL11" s="218"/>
      <c r="BM11" s="218"/>
      <c r="BN11" s="40">
        <f t="shared" si="3"/>
        <v>79</v>
      </c>
      <c r="BO11" s="73">
        <f t="shared" si="4"/>
        <v>76.428571428571431</v>
      </c>
      <c r="BP11" s="80">
        <f t="shared" si="5"/>
        <v>73.833333333333329</v>
      </c>
      <c r="BQ11" s="133">
        <f t="shared" si="6"/>
        <v>87.714285714285708</v>
      </c>
      <c r="BR11" s="133">
        <f t="shared" si="7"/>
        <v>88.142857142857139</v>
      </c>
      <c r="BS11" s="133" t="e">
        <f t="shared" si="8"/>
        <v>#DIV/0!</v>
      </c>
      <c r="BT11" s="40">
        <f t="shared" si="9"/>
        <v>81.303030303030297</v>
      </c>
      <c r="BU11" s="24">
        <f t="shared" si="10"/>
        <v>7</v>
      </c>
      <c r="BV11" s="24">
        <f t="shared" si="11"/>
        <v>20</v>
      </c>
      <c r="BW11" s="24">
        <f t="shared" si="12"/>
        <v>6</v>
      </c>
      <c r="BX11" s="24">
        <f t="shared" si="13"/>
        <v>33</v>
      </c>
      <c r="BY11" s="25">
        <f t="shared" si="14"/>
        <v>21.212121212121211</v>
      </c>
      <c r="CA11" s="22">
        <f t="shared" si="15"/>
        <v>0</v>
      </c>
    </row>
    <row r="12" spans="1:79" ht="18.75" x14ac:dyDescent="0.3">
      <c r="A12" s="66">
        <v>6</v>
      </c>
      <c r="B12" s="268" t="s">
        <v>355</v>
      </c>
      <c r="C12" s="317"/>
      <c r="D12" s="71" t="s">
        <v>99</v>
      </c>
      <c r="E12" s="199"/>
      <c r="F12" s="199">
        <v>81</v>
      </c>
      <c r="G12" s="199">
        <v>79</v>
      </c>
      <c r="H12" s="199">
        <v>90</v>
      </c>
      <c r="I12" s="199">
        <v>88</v>
      </c>
      <c r="J12" s="199">
        <v>80</v>
      </c>
      <c r="K12" s="199">
        <v>69</v>
      </c>
      <c r="L12" s="269">
        <v>90</v>
      </c>
      <c r="M12" s="269">
        <v>92</v>
      </c>
      <c r="N12" s="269">
        <v>62</v>
      </c>
      <c r="O12" s="269">
        <v>94</v>
      </c>
      <c r="P12" s="269">
        <v>82</v>
      </c>
      <c r="Q12" s="269">
        <v>85</v>
      </c>
      <c r="R12" s="269">
        <v>80</v>
      </c>
      <c r="S12" s="267">
        <v>86</v>
      </c>
      <c r="T12" s="215">
        <v>85</v>
      </c>
      <c r="U12" s="215"/>
      <c r="V12" s="215"/>
      <c r="W12" s="215"/>
      <c r="X12" s="215"/>
      <c r="Y12" s="215"/>
      <c r="Z12" s="215">
        <v>86</v>
      </c>
      <c r="AA12" s="215">
        <v>95</v>
      </c>
      <c r="AB12" s="215">
        <v>100</v>
      </c>
      <c r="AC12" s="215">
        <v>75</v>
      </c>
      <c r="AD12" s="216">
        <v>80</v>
      </c>
      <c r="AE12" s="216">
        <v>93</v>
      </c>
      <c r="AF12" s="216"/>
      <c r="AG12" s="216"/>
      <c r="AH12" s="216"/>
      <c r="AI12" s="216">
        <v>92</v>
      </c>
      <c r="AJ12" s="216"/>
      <c r="AK12" s="216"/>
      <c r="AL12" s="216">
        <v>85</v>
      </c>
      <c r="AM12" s="216">
        <v>100</v>
      </c>
      <c r="AN12" s="216">
        <v>88</v>
      </c>
      <c r="AO12" s="216">
        <v>87</v>
      </c>
      <c r="AP12" s="218">
        <v>76</v>
      </c>
      <c r="AQ12" s="218">
        <v>100</v>
      </c>
      <c r="AR12" s="218">
        <v>78</v>
      </c>
      <c r="AS12" s="218"/>
      <c r="AT12" s="218"/>
      <c r="AU12" s="218"/>
      <c r="AV12" s="218"/>
      <c r="AW12" s="218"/>
      <c r="AX12" s="218"/>
      <c r="AY12" s="218">
        <v>91</v>
      </c>
      <c r="AZ12" s="218">
        <v>90</v>
      </c>
      <c r="BA12" s="218">
        <v>92</v>
      </c>
      <c r="BB12" s="218">
        <v>85</v>
      </c>
      <c r="BC12" s="218"/>
      <c r="BD12" s="218"/>
      <c r="BE12" s="218"/>
      <c r="BF12" s="218"/>
      <c r="BG12" s="218"/>
      <c r="BH12" s="218"/>
      <c r="BI12" s="218"/>
      <c r="BJ12" s="218"/>
      <c r="BK12" s="218"/>
      <c r="BL12" s="218"/>
      <c r="BM12" s="218"/>
      <c r="BN12" s="40">
        <f t="shared" si="3"/>
        <v>81.166666666666671</v>
      </c>
      <c r="BO12" s="73">
        <f t="shared" si="4"/>
        <v>83.571428571428569</v>
      </c>
      <c r="BP12" s="80">
        <f t="shared" si="5"/>
        <v>87.833333333333329</v>
      </c>
      <c r="BQ12" s="133">
        <f t="shared" si="6"/>
        <v>89.285714285714292</v>
      </c>
      <c r="BR12" s="133">
        <f t="shared" si="7"/>
        <v>87.428571428571431</v>
      </c>
      <c r="BS12" s="133" t="e">
        <f t="shared" si="8"/>
        <v>#DIV/0!</v>
      </c>
      <c r="BT12" s="40">
        <f t="shared" si="9"/>
        <v>85.939393939393938</v>
      </c>
      <c r="BU12" s="24">
        <f t="shared" si="10"/>
        <v>13</v>
      </c>
      <c r="BV12" s="24">
        <f t="shared" si="11"/>
        <v>18</v>
      </c>
      <c r="BW12" s="24">
        <f t="shared" si="12"/>
        <v>2</v>
      </c>
      <c r="BX12" s="24">
        <f t="shared" si="13"/>
        <v>33</v>
      </c>
      <c r="BY12" s="25">
        <f t="shared" si="14"/>
        <v>39.393939393939391</v>
      </c>
      <c r="CA12" s="22">
        <f t="shared" si="15"/>
        <v>0</v>
      </c>
    </row>
    <row r="13" spans="1:79" s="5" customFormat="1" ht="18.75" x14ac:dyDescent="0.3">
      <c r="A13" s="66">
        <v>8</v>
      </c>
      <c r="B13" s="268" t="s">
        <v>356</v>
      </c>
      <c r="C13" s="317"/>
      <c r="D13" s="71" t="s">
        <v>99</v>
      </c>
      <c r="E13" s="199"/>
      <c r="F13" s="199">
        <v>92</v>
      </c>
      <c r="G13" s="199">
        <v>90</v>
      </c>
      <c r="H13" s="199">
        <v>95</v>
      </c>
      <c r="I13" s="199">
        <v>90</v>
      </c>
      <c r="J13" s="199">
        <v>83</v>
      </c>
      <c r="K13" s="199">
        <v>74</v>
      </c>
      <c r="L13" s="269">
        <v>98</v>
      </c>
      <c r="M13" s="269">
        <v>90</v>
      </c>
      <c r="N13" s="269">
        <v>90</v>
      </c>
      <c r="O13" s="269">
        <v>94</v>
      </c>
      <c r="P13" s="269">
        <v>100</v>
      </c>
      <c r="Q13" s="269">
        <v>91</v>
      </c>
      <c r="R13" s="269">
        <v>87</v>
      </c>
      <c r="S13" s="267">
        <v>95</v>
      </c>
      <c r="T13" s="215">
        <v>86</v>
      </c>
      <c r="U13" s="215"/>
      <c r="V13" s="215"/>
      <c r="W13" s="215"/>
      <c r="X13" s="215"/>
      <c r="Y13" s="215"/>
      <c r="Z13" s="215">
        <v>90</v>
      </c>
      <c r="AA13" s="215">
        <v>85</v>
      </c>
      <c r="AB13" s="215">
        <v>94</v>
      </c>
      <c r="AC13" s="215">
        <v>99</v>
      </c>
      <c r="AD13" s="216">
        <v>93</v>
      </c>
      <c r="AE13" s="216">
        <v>92</v>
      </c>
      <c r="AF13" s="216"/>
      <c r="AG13" s="216"/>
      <c r="AH13" s="216"/>
      <c r="AI13" s="216">
        <v>82</v>
      </c>
      <c r="AJ13" s="216"/>
      <c r="AK13" s="216"/>
      <c r="AL13" s="216">
        <v>90</v>
      </c>
      <c r="AM13" s="216">
        <v>94</v>
      </c>
      <c r="AN13" s="216">
        <v>93</v>
      </c>
      <c r="AO13" s="216">
        <v>82</v>
      </c>
      <c r="AP13" s="218">
        <v>74</v>
      </c>
      <c r="AQ13" s="218">
        <v>100</v>
      </c>
      <c r="AR13" s="218">
        <v>81</v>
      </c>
      <c r="AS13" s="218"/>
      <c r="AT13" s="218"/>
      <c r="AU13" s="218"/>
      <c r="AV13" s="218"/>
      <c r="AW13" s="218"/>
      <c r="AX13" s="218"/>
      <c r="AY13" s="218">
        <v>74</v>
      </c>
      <c r="AZ13" s="218">
        <v>87</v>
      </c>
      <c r="BA13" s="218">
        <v>91</v>
      </c>
      <c r="BB13" s="218">
        <v>93</v>
      </c>
      <c r="BC13" s="218"/>
      <c r="BD13" s="219"/>
      <c r="BE13" s="218"/>
      <c r="BF13" s="218"/>
      <c r="BG13" s="218"/>
      <c r="BH13" s="218"/>
      <c r="BI13" s="218"/>
      <c r="BJ13" s="218"/>
      <c r="BK13" s="219"/>
      <c r="BL13" s="218"/>
      <c r="BM13" s="218"/>
      <c r="BN13" s="40">
        <f t="shared" si="3"/>
        <v>87.333333333333329</v>
      </c>
      <c r="BO13" s="73">
        <f t="shared" si="4"/>
        <v>92.857142857142861</v>
      </c>
      <c r="BP13" s="80">
        <f t="shared" si="5"/>
        <v>91.5</v>
      </c>
      <c r="BQ13" s="133">
        <f t="shared" si="6"/>
        <v>89.428571428571431</v>
      </c>
      <c r="BR13" s="133">
        <f t="shared" si="7"/>
        <v>85.714285714285708</v>
      </c>
      <c r="BS13" s="133" t="e">
        <f t="shared" si="8"/>
        <v>#DIV/0!</v>
      </c>
      <c r="BT13" s="40">
        <f t="shared" si="9"/>
        <v>89.36363636363636</v>
      </c>
      <c r="BU13" s="24">
        <f t="shared" si="10"/>
        <v>22</v>
      </c>
      <c r="BV13" s="24">
        <f t="shared" si="11"/>
        <v>11</v>
      </c>
      <c r="BW13" s="24">
        <f t="shared" si="12"/>
        <v>0</v>
      </c>
      <c r="BX13" s="24">
        <f t="shared" si="13"/>
        <v>33</v>
      </c>
      <c r="BY13" s="25">
        <f t="shared" si="14"/>
        <v>66.666666666666657</v>
      </c>
      <c r="CA13" s="22">
        <f t="shared" si="15"/>
        <v>0</v>
      </c>
    </row>
    <row r="14" spans="1:79" s="5" customFormat="1" ht="18.75" x14ac:dyDescent="0.3">
      <c r="A14" s="66">
        <v>9</v>
      </c>
      <c r="B14" s="268" t="s">
        <v>357</v>
      </c>
      <c r="C14" s="317"/>
      <c r="D14" s="71" t="s">
        <v>99</v>
      </c>
      <c r="E14" s="199"/>
      <c r="F14" s="199">
        <v>74</v>
      </c>
      <c r="G14" s="199">
        <v>67</v>
      </c>
      <c r="H14" s="199">
        <v>76</v>
      </c>
      <c r="I14" s="199">
        <v>79</v>
      </c>
      <c r="J14" s="199">
        <v>79</v>
      </c>
      <c r="K14" s="199">
        <v>70</v>
      </c>
      <c r="L14" s="269">
        <v>72</v>
      </c>
      <c r="M14" s="269">
        <v>74</v>
      </c>
      <c r="N14" s="269">
        <v>63</v>
      </c>
      <c r="O14" s="269">
        <v>60</v>
      </c>
      <c r="P14" s="269">
        <v>89</v>
      </c>
      <c r="Q14" s="269">
        <v>75</v>
      </c>
      <c r="R14" s="269">
        <v>63</v>
      </c>
      <c r="S14" s="267">
        <v>77</v>
      </c>
      <c r="T14" s="215">
        <v>76</v>
      </c>
      <c r="U14" s="215"/>
      <c r="V14" s="215"/>
      <c r="W14" s="215"/>
      <c r="X14" s="215"/>
      <c r="Y14" s="215"/>
      <c r="Z14" s="215">
        <v>77</v>
      </c>
      <c r="AA14" s="215">
        <v>83</v>
      </c>
      <c r="AB14" s="215">
        <v>78</v>
      </c>
      <c r="AC14" s="215">
        <v>61</v>
      </c>
      <c r="AD14" s="216">
        <v>60</v>
      </c>
      <c r="AE14" s="216">
        <v>86</v>
      </c>
      <c r="AF14" s="216"/>
      <c r="AG14" s="216"/>
      <c r="AH14" s="216"/>
      <c r="AI14" s="216">
        <v>70</v>
      </c>
      <c r="AJ14" s="216"/>
      <c r="AK14" s="216"/>
      <c r="AL14" s="216">
        <v>61</v>
      </c>
      <c r="AM14" s="216">
        <v>97</v>
      </c>
      <c r="AN14" s="216">
        <v>80</v>
      </c>
      <c r="AO14" s="216">
        <v>74</v>
      </c>
      <c r="AP14" s="218">
        <v>63</v>
      </c>
      <c r="AQ14" s="218">
        <v>80</v>
      </c>
      <c r="AR14" s="218">
        <v>60</v>
      </c>
      <c r="AS14" s="218"/>
      <c r="AT14" s="218"/>
      <c r="AU14" s="218"/>
      <c r="AV14" s="218"/>
      <c r="AW14" s="218"/>
      <c r="AX14" s="218"/>
      <c r="AY14" s="218">
        <v>65</v>
      </c>
      <c r="AZ14" s="218">
        <v>93</v>
      </c>
      <c r="BA14" s="218">
        <v>61</v>
      </c>
      <c r="BB14" s="218">
        <v>84</v>
      </c>
      <c r="BC14" s="218"/>
      <c r="BD14" s="218"/>
      <c r="BE14" s="218"/>
      <c r="BF14" s="218"/>
      <c r="BG14" s="218"/>
      <c r="BH14" s="218"/>
      <c r="BI14" s="218"/>
      <c r="BJ14" s="218"/>
      <c r="BK14" s="218"/>
      <c r="BL14" s="218"/>
      <c r="BM14" s="218"/>
      <c r="BN14" s="40">
        <f t="shared" si="3"/>
        <v>74.166666666666671</v>
      </c>
      <c r="BO14" s="73">
        <f t="shared" si="4"/>
        <v>70.857142857142861</v>
      </c>
      <c r="BP14" s="80">
        <f t="shared" si="5"/>
        <v>75.333333333333329</v>
      </c>
      <c r="BQ14" s="133">
        <f t="shared" si="6"/>
        <v>75.428571428571431</v>
      </c>
      <c r="BR14" s="133">
        <f t="shared" si="7"/>
        <v>72.285714285714292</v>
      </c>
      <c r="BS14" s="133" t="e">
        <f t="shared" si="8"/>
        <v>#DIV/0!</v>
      </c>
      <c r="BT14" s="40">
        <f t="shared" si="9"/>
        <v>73.545454545454547</v>
      </c>
      <c r="BU14" s="24">
        <f t="shared" si="10"/>
        <v>2</v>
      </c>
      <c r="BV14" s="24">
        <f t="shared" si="11"/>
        <v>17</v>
      </c>
      <c r="BW14" s="24">
        <f t="shared" si="12"/>
        <v>14</v>
      </c>
      <c r="BX14" s="24">
        <f t="shared" si="13"/>
        <v>33</v>
      </c>
      <c r="BY14" s="25">
        <f t="shared" si="14"/>
        <v>6.0606060606060606</v>
      </c>
      <c r="CA14" s="22">
        <f t="shared" si="15"/>
        <v>0</v>
      </c>
    </row>
    <row r="15" spans="1:79" s="5" customFormat="1" ht="18.75" x14ac:dyDescent="0.3">
      <c r="A15" s="66"/>
      <c r="B15" s="268" t="s">
        <v>358</v>
      </c>
      <c r="C15" s="317"/>
      <c r="D15" s="71" t="s">
        <v>99</v>
      </c>
      <c r="E15" s="199"/>
      <c r="F15" s="199">
        <v>92</v>
      </c>
      <c r="G15" s="199">
        <v>74</v>
      </c>
      <c r="H15" s="199">
        <v>80</v>
      </c>
      <c r="I15" s="199">
        <v>78</v>
      </c>
      <c r="J15" s="199">
        <v>79</v>
      </c>
      <c r="K15" s="199">
        <v>63</v>
      </c>
      <c r="L15" s="269">
        <v>90</v>
      </c>
      <c r="M15" s="269">
        <v>90</v>
      </c>
      <c r="N15" s="269">
        <v>82</v>
      </c>
      <c r="O15" s="269">
        <v>85</v>
      </c>
      <c r="P15" s="269">
        <v>97</v>
      </c>
      <c r="Q15" s="269">
        <v>94</v>
      </c>
      <c r="R15" s="269">
        <v>70</v>
      </c>
      <c r="S15" s="267">
        <v>83</v>
      </c>
      <c r="T15" s="215">
        <v>87</v>
      </c>
      <c r="U15" s="215"/>
      <c r="V15" s="215"/>
      <c r="W15" s="215">
        <v>90</v>
      </c>
      <c r="X15" s="215"/>
      <c r="Y15" s="215"/>
      <c r="Z15" s="215"/>
      <c r="AA15" s="215">
        <v>91</v>
      </c>
      <c r="AB15" s="215">
        <v>98</v>
      </c>
      <c r="AC15" s="215">
        <v>87</v>
      </c>
      <c r="AD15" s="216">
        <v>81</v>
      </c>
      <c r="AE15" s="216">
        <v>85</v>
      </c>
      <c r="AF15" s="216">
        <v>93</v>
      </c>
      <c r="AG15" s="216"/>
      <c r="AH15" s="216"/>
      <c r="AI15" s="216"/>
      <c r="AJ15" s="216"/>
      <c r="AK15" s="216"/>
      <c r="AL15" s="216">
        <v>74</v>
      </c>
      <c r="AM15" s="216">
        <v>100</v>
      </c>
      <c r="AN15" s="216">
        <v>91</v>
      </c>
      <c r="AO15" s="216">
        <v>83</v>
      </c>
      <c r="AP15" s="218">
        <v>61</v>
      </c>
      <c r="AQ15" s="218">
        <v>90</v>
      </c>
      <c r="AR15" s="218">
        <v>60</v>
      </c>
      <c r="AS15" s="218"/>
      <c r="AT15" s="218">
        <v>86</v>
      </c>
      <c r="AU15" s="218"/>
      <c r="AV15" s="218"/>
      <c r="AW15" s="218"/>
      <c r="AX15" s="218"/>
      <c r="AY15" s="218"/>
      <c r="AZ15" s="218">
        <v>65</v>
      </c>
      <c r="BA15" s="218">
        <v>62</v>
      </c>
      <c r="BB15" s="218">
        <v>79</v>
      </c>
      <c r="BC15" s="218"/>
      <c r="BD15" s="218"/>
      <c r="BE15" s="218"/>
      <c r="BF15" s="218"/>
      <c r="BG15" s="218"/>
      <c r="BH15" s="218"/>
      <c r="BI15" s="218"/>
      <c r="BJ15" s="218"/>
      <c r="BK15" s="218"/>
      <c r="BL15" s="218"/>
      <c r="BM15" s="218"/>
      <c r="BN15" s="40">
        <f t="shared" si="3"/>
        <v>77.666666666666671</v>
      </c>
      <c r="BO15" s="73">
        <f t="shared" si="4"/>
        <v>86.857142857142861</v>
      </c>
      <c r="BP15" s="80">
        <f t="shared" si="5"/>
        <v>89.333333333333329</v>
      </c>
      <c r="BQ15" s="133">
        <f t="shared" si="6"/>
        <v>86.714285714285708</v>
      </c>
      <c r="BR15" s="133">
        <f t="shared" si="7"/>
        <v>71.857142857142861</v>
      </c>
      <c r="BS15" s="133" t="e">
        <f t="shared" si="8"/>
        <v>#DIV/0!</v>
      </c>
      <c r="BT15" s="40">
        <f t="shared" si="9"/>
        <v>82.424242424242422</v>
      </c>
      <c r="BU15" s="24">
        <f t="shared" si="10"/>
        <v>12</v>
      </c>
      <c r="BV15" s="24">
        <f t="shared" si="11"/>
        <v>15</v>
      </c>
      <c r="BW15" s="24">
        <f t="shared" si="12"/>
        <v>6</v>
      </c>
      <c r="BX15" s="24">
        <f t="shared" si="13"/>
        <v>33</v>
      </c>
      <c r="BY15" s="25">
        <f t="shared" si="14"/>
        <v>36.363636363636367</v>
      </c>
      <c r="CA15" s="22">
        <f t="shared" si="15"/>
        <v>0</v>
      </c>
    </row>
    <row r="16" spans="1:79" s="5" customFormat="1" ht="18.75" x14ac:dyDescent="0.3">
      <c r="A16" s="66"/>
      <c r="B16" s="268" t="s">
        <v>359</v>
      </c>
      <c r="C16" s="317"/>
      <c r="D16" s="71" t="s">
        <v>99</v>
      </c>
      <c r="E16" s="199"/>
      <c r="F16" s="199">
        <v>74</v>
      </c>
      <c r="G16" s="199">
        <v>74</v>
      </c>
      <c r="H16" s="199">
        <v>82</v>
      </c>
      <c r="I16" s="199">
        <v>74</v>
      </c>
      <c r="J16" s="199">
        <v>74</v>
      </c>
      <c r="K16" s="199">
        <v>70</v>
      </c>
      <c r="L16" s="269">
        <v>64</v>
      </c>
      <c r="M16" s="269">
        <v>74</v>
      </c>
      <c r="N16" s="269">
        <v>60</v>
      </c>
      <c r="O16" s="269">
        <v>94</v>
      </c>
      <c r="P16" s="269">
        <v>77</v>
      </c>
      <c r="Q16" s="269">
        <v>85</v>
      </c>
      <c r="R16" s="269">
        <v>62</v>
      </c>
      <c r="S16" s="267">
        <v>60</v>
      </c>
      <c r="T16" s="215">
        <v>60</v>
      </c>
      <c r="U16" s="215"/>
      <c r="V16" s="215"/>
      <c r="W16" s="215"/>
      <c r="X16" s="215"/>
      <c r="Y16" s="215"/>
      <c r="Z16" s="215">
        <v>61</v>
      </c>
      <c r="AA16" s="215">
        <v>65</v>
      </c>
      <c r="AB16" s="215">
        <v>65</v>
      </c>
      <c r="AC16" s="215">
        <v>61</v>
      </c>
      <c r="AD16" s="216">
        <v>68</v>
      </c>
      <c r="AE16" s="216">
        <v>77</v>
      </c>
      <c r="AF16" s="216"/>
      <c r="AG16" s="216"/>
      <c r="AH16" s="216"/>
      <c r="AI16" s="216">
        <v>60</v>
      </c>
      <c r="AJ16" s="216"/>
      <c r="AK16" s="216"/>
      <c r="AL16" s="216">
        <v>60</v>
      </c>
      <c r="AM16" s="216">
        <v>68</v>
      </c>
      <c r="AN16" s="216">
        <v>66</v>
      </c>
      <c r="AO16" s="216">
        <v>75</v>
      </c>
      <c r="AP16" s="218">
        <v>74</v>
      </c>
      <c r="AQ16" s="218">
        <v>60</v>
      </c>
      <c r="AR16" s="218">
        <v>60</v>
      </c>
      <c r="AS16" s="218"/>
      <c r="AT16" s="218"/>
      <c r="AU16" s="218"/>
      <c r="AV16" s="218"/>
      <c r="AW16" s="218"/>
      <c r="AX16" s="218"/>
      <c r="AY16" s="218">
        <v>63</v>
      </c>
      <c r="AZ16" s="218">
        <v>73</v>
      </c>
      <c r="BA16" s="218">
        <v>68</v>
      </c>
      <c r="BB16" s="218">
        <v>75</v>
      </c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40">
        <f t="shared" si="3"/>
        <v>74.666666666666671</v>
      </c>
      <c r="BO16" s="73">
        <f t="shared" si="4"/>
        <v>73.714285714285708</v>
      </c>
      <c r="BP16" s="80">
        <f t="shared" si="5"/>
        <v>62</v>
      </c>
      <c r="BQ16" s="133">
        <f t="shared" si="6"/>
        <v>67.714285714285708</v>
      </c>
      <c r="BR16" s="133">
        <f t="shared" si="7"/>
        <v>67.571428571428569</v>
      </c>
      <c r="BS16" s="133" t="e">
        <f t="shared" si="8"/>
        <v>#DIV/0!</v>
      </c>
      <c r="BT16" s="40">
        <f t="shared" si="9"/>
        <v>69.181818181818187</v>
      </c>
      <c r="BU16" s="24">
        <f t="shared" si="10"/>
        <v>1</v>
      </c>
      <c r="BV16" s="24">
        <f t="shared" si="11"/>
        <v>12</v>
      </c>
      <c r="BW16" s="24">
        <f t="shared" si="12"/>
        <v>20</v>
      </c>
      <c r="BX16" s="24">
        <f t="shared" si="13"/>
        <v>33</v>
      </c>
      <c r="BY16" s="25">
        <f t="shared" si="14"/>
        <v>3.0303030303030303</v>
      </c>
      <c r="CA16" s="22">
        <f t="shared" si="15"/>
        <v>0</v>
      </c>
    </row>
    <row r="17" spans="1:79" s="5" customFormat="1" ht="18.75" x14ac:dyDescent="0.3">
      <c r="A17" s="66"/>
      <c r="B17" s="268" t="s">
        <v>360</v>
      </c>
      <c r="C17" s="317" t="s">
        <v>73</v>
      </c>
      <c r="D17" s="71" t="s">
        <v>99</v>
      </c>
      <c r="E17" s="199"/>
      <c r="F17" s="199">
        <v>60</v>
      </c>
      <c r="G17" s="199">
        <v>78</v>
      </c>
      <c r="H17" s="199">
        <v>69</v>
      </c>
      <c r="I17" s="199">
        <v>79</v>
      </c>
      <c r="J17" s="199">
        <v>70</v>
      </c>
      <c r="K17" s="199">
        <v>60</v>
      </c>
      <c r="L17" s="269">
        <v>74</v>
      </c>
      <c r="M17" s="269">
        <v>77</v>
      </c>
      <c r="N17" s="269">
        <v>60</v>
      </c>
      <c r="O17" s="269">
        <v>85</v>
      </c>
      <c r="P17" s="269">
        <v>63</v>
      </c>
      <c r="Q17" s="269">
        <v>62</v>
      </c>
      <c r="R17" s="269">
        <v>60</v>
      </c>
      <c r="S17" s="267">
        <v>63</v>
      </c>
      <c r="T17" s="215">
        <v>60</v>
      </c>
      <c r="U17" s="215"/>
      <c r="V17" s="215"/>
      <c r="W17" s="215"/>
      <c r="X17" s="215"/>
      <c r="Y17" s="215"/>
      <c r="Z17" s="215">
        <v>85</v>
      </c>
      <c r="AA17" s="215">
        <v>62</v>
      </c>
      <c r="AB17" s="215">
        <v>65</v>
      </c>
      <c r="AC17" s="215">
        <v>83</v>
      </c>
      <c r="AD17" s="216">
        <v>70</v>
      </c>
      <c r="AE17" s="216">
        <v>80</v>
      </c>
      <c r="AF17" s="216"/>
      <c r="AG17" s="216"/>
      <c r="AH17" s="216"/>
      <c r="AI17" s="216">
        <v>80</v>
      </c>
      <c r="AJ17" s="216"/>
      <c r="AK17" s="216"/>
      <c r="AL17" s="216">
        <v>72</v>
      </c>
      <c r="AM17" s="216">
        <v>81</v>
      </c>
      <c r="AN17" s="216">
        <v>78</v>
      </c>
      <c r="AO17" s="216">
        <v>68</v>
      </c>
      <c r="AP17" s="218">
        <v>68</v>
      </c>
      <c r="AQ17" s="218">
        <v>85</v>
      </c>
      <c r="AR17" s="218">
        <v>85</v>
      </c>
      <c r="AS17" s="218"/>
      <c r="AT17" s="218"/>
      <c r="AU17" s="218"/>
      <c r="AV17" s="218"/>
      <c r="AW17" s="218"/>
      <c r="AX17" s="218"/>
      <c r="AY17" s="218">
        <v>62</v>
      </c>
      <c r="AZ17" s="218">
        <v>82</v>
      </c>
      <c r="BA17" s="218">
        <v>95</v>
      </c>
      <c r="BB17" s="218">
        <v>85</v>
      </c>
      <c r="BC17" s="218"/>
      <c r="BD17" s="218"/>
      <c r="BE17" s="218"/>
      <c r="BF17" s="218"/>
      <c r="BG17" s="218"/>
      <c r="BH17" s="218"/>
      <c r="BI17" s="218"/>
      <c r="BJ17" s="218"/>
      <c r="BK17" s="218"/>
      <c r="BL17" s="218"/>
      <c r="BM17" s="218"/>
      <c r="BN17" s="40">
        <f t="shared" si="3"/>
        <v>69.333333333333329</v>
      </c>
      <c r="BO17" s="73">
        <f t="shared" si="4"/>
        <v>68.714285714285708</v>
      </c>
      <c r="BP17" s="80">
        <f t="shared" si="5"/>
        <v>69.666666666666671</v>
      </c>
      <c r="BQ17" s="133">
        <f t="shared" si="6"/>
        <v>75.571428571428569</v>
      </c>
      <c r="BR17" s="133">
        <f t="shared" si="7"/>
        <v>80.285714285714292</v>
      </c>
      <c r="BS17" s="133" t="e">
        <f t="shared" si="8"/>
        <v>#DIV/0!</v>
      </c>
      <c r="BT17" s="40">
        <f t="shared" si="9"/>
        <v>72.909090909090907</v>
      </c>
      <c r="BU17" s="24">
        <f t="shared" si="10"/>
        <v>1</v>
      </c>
      <c r="BV17" s="24">
        <f t="shared" si="11"/>
        <v>15</v>
      </c>
      <c r="BW17" s="24">
        <f t="shared" si="12"/>
        <v>17</v>
      </c>
      <c r="BX17" s="24">
        <f t="shared" si="13"/>
        <v>33</v>
      </c>
      <c r="BY17" s="25">
        <f t="shared" si="14"/>
        <v>3.0303030303030303</v>
      </c>
      <c r="CA17" s="22">
        <f t="shared" si="15"/>
        <v>0</v>
      </c>
    </row>
    <row r="18" spans="1:79" s="5" customFormat="1" ht="18.75" x14ac:dyDescent="0.3">
      <c r="A18" s="66"/>
      <c r="B18" s="268" t="s">
        <v>361</v>
      </c>
      <c r="C18" s="317"/>
      <c r="D18" s="71" t="s">
        <v>99</v>
      </c>
      <c r="E18" s="199"/>
      <c r="F18" s="199">
        <v>65</v>
      </c>
      <c r="G18" s="199">
        <v>60</v>
      </c>
      <c r="H18" s="199">
        <v>61</v>
      </c>
      <c r="I18" s="199">
        <v>78</v>
      </c>
      <c r="J18" s="199">
        <v>68</v>
      </c>
      <c r="K18" s="199">
        <v>60</v>
      </c>
      <c r="L18" s="269">
        <v>75</v>
      </c>
      <c r="M18" s="269">
        <v>69</v>
      </c>
      <c r="N18" s="269">
        <v>67</v>
      </c>
      <c r="O18" s="269">
        <v>60</v>
      </c>
      <c r="P18" s="269">
        <v>75</v>
      </c>
      <c r="Q18" s="269">
        <v>65</v>
      </c>
      <c r="R18" s="269">
        <v>62</v>
      </c>
      <c r="S18" s="267">
        <v>76</v>
      </c>
      <c r="T18" s="215">
        <v>62</v>
      </c>
      <c r="U18" s="215"/>
      <c r="V18" s="215"/>
      <c r="W18" s="215"/>
      <c r="X18" s="215"/>
      <c r="Y18" s="215"/>
      <c r="Z18" s="215">
        <v>70</v>
      </c>
      <c r="AA18" s="215">
        <v>78</v>
      </c>
      <c r="AB18" s="215">
        <v>97</v>
      </c>
      <c r="AC18" s="215">
        <v>80</v>
      </c>
      <c r="AD18" s="216">
        <v>66</v>
      </c>
      <c r="AE18" s="216">
        <v>81</v>
      </c>
      <c r="AF18" s="216"/>
      <c r="AG18" s="216"/>
      <c r="AH18" s="216"/>
      <c r="AI18" s="216">
        <v>72</v>
      </c>
      <c r="AJ18" s="216"/>
      <c r="AK18" s="216"/>
      <c r="AL18" s="216">
        <v>61</v>
      </c>
      <c r="AM18" s="216">
        <v>96</v>
      </c>
      <c r="AN18" s="216">
        <v>75</v>
      </c>
      <c r="AO18" s="216">
        <v>76</v>
      </c>
      <c r="AP18" s="218">
        <v>64</v>
      </c>
      <c r="AQ18" s="218">
        <v>74</v>
      </c>
      <c r="AR18" s="218">
        <v>60</v>
      </c>
      <c r="AS18" s="218"/>
      <c r="AT18" s="218"/>
      <c r="AU18" s="218"/>
      <c r="AV18" s="218"/>
      <c r="AW18" s="218"/>
      <c r="AX18" s="218"/>
      <c r="AY18" s="218">
        <v>72</v>
      </c>
      <c r="AZ18" s="218">
        <v>72</v>
      </c>
      <c r="BA18" s="218">
        <v>70</v>
      </c>
      <c r="BB18" s="218">
        <v>79</v>
      </c>
      <c r="BC18" s="218"/>
      <c r="BD18" s="218"/>
      <c r="BE18" s="218"/>
      <c r="BF18" s="218"/>
      <c r="BG18" s="218"/>
      <c r="BH18" s="218"/>
      <c r="BI18" s="218"/>
      <c r="BJ18" s="218"/>
      <c r="BK18" s="218"/>
      <c r="BL18" s="218"/>
      <c r="BM18" s="218"/>
      <c r="BN18" s="40">
        <f t="shared" si="3"/>
        <v>65.333333333333329</v>
      </c>
      <c r="BO18" s="73">
        <f t="shared" si="4"/>
        <v>67.571428571428569</v>
      </c>
      <c r="BP18" s="80">
        <f t="shared" si="5"/>
        <v>77.166666666666671</v>
      </c>
      <c r="BQ18" s="133">
        <f t="shared" si="6"/>
        <v>75.285714285714292</v>
      </c>
      <c r="BR18" s="133">
        <f t="shared" si="7"/>
        <v>70.142857142857139</v>
      </c>
      <c r="BS18" s="133" t="e">
        <f t="shared" si="8"/>
        <v>#DIV/0!</v>
      </c>
      <c r="BT18" s="40">
        <f t="shared" si="9"/>
        <v>71.090909090909093</v>
      </c>
      <c r="BU18" s="24">
        <f t="shared" si="10"/>
        <v>2</v>
      </c>
      <c r="BV18" s="24">
        <f t="shared" si="11"/>
        <v>11</v>
      </c>
      <c r="BW18" s="24">
        <f t="shared" si="12"/>
        <v>20</v>
      </c>
      <c r="BX18" s="24">
        <f t="shared" si="13"/>
        <v>33</v>
      </c>
      <c r="BY18" s="25">
        <f t="shared" si="14"/>
        <v>6.0606060606060606</v>
      </c>
      <c r="CA18" s="22">
        <f t="shared" si="15"/>
        <v>0</v>
      </c>
    </row>
    <row r="19" spans="1:79" s="5" customFormat="1" ht="18.75" x14ac:dyDescent="0.3">
      <c r="A19" s="66"/>
      <c r="B19" s="268" t="s">
        <v>362</v>
      </c>
      <c r="C19" s="317" t="s">
        <v>73</v>
      </c>
      <c r="D19" s="71" t="s">
        <v>99</v>
      </c>
      <c r="E19" s="199"/>
      <c r="F19" s="199">
        <v>74</v>
      </c>
      <c r="G19" s="199">
        <v>76</v>
      </c>
      <c r="H19" s="199">
        <v>90</v>
      </c>
      <c r="I19" s="199">
        <v>83</v>
      </c>
      <c r="J19" s="199">
        <v>82</v>
      </c>
      <c r="K19" s="199">
        <v>62</v>
      </c>
      <c r="L19" s="269">
        <v>98</v>
      </c>
      <c r="M19" s="269">
        <v>74</v>
      </c>
      <c r="N19" s="269">
        <v>75</v>
      </c>
      <c r="O19" s="269">
        <v>94</v>
      </c>
      <c r="P19" s="269">
        <v>89</v>
      </c>
      <c r="Q19" s="269">
        <v>82</v>
      </c>
      <c r="R19" s="269">
        <v>68</v>
      </c>
      <c r="S19" s="267">
        <v>86</v>
      </c>
      <c r="T19" s="215">
        <v>78</v>
      </c>
      <c r="U19" s="215"/>
      <c r="V19" s="215"/>
      <c r="W19" s="215"/>
      <c r="X19" s="215"/>
      <c r="Y19" s="215"/>
      <c r="Z19" s="215">
        <v>83</v>
      </c>
      <c r="AA19" s="215">
        <v>94</v>
      </c>
      <c r="AB19" s="215">
        <v>99</v>
      </c>
      <c r="AC19" s="215">
        <v>88</v>
      </c>
      <c r="AD19" s="216">
        <v>76</v>
      </c>
      <c r="AE19" s="216">
        <v>89</v>
      </c>
      <c r="AF19" s="216"/>
      <c r="AG19" s="216"/>
      <c r="AH19" s="216"/>
      <c r="AI19" s="216">
        <v>84</v>
      </c>
      <c r="AJ19" s="216"/>
      <c r="AK19" s="216"/>
      <c r="AL19" s="216">
        <v>89</v>
      </c>
      <c r="AM19" s="216">
        <v>100</v>
      </c>
      <c r="AN19" s="216">
        <v>86</v>
      </c>
      <c r="AO19" s="216">
        <v>77</v>
      </c>
      <c r="AP19" s="218">
        <v>85</v>
      </c>
      <c r="AQ19" s="218">
        <v>95</v>
      </c>
      <c r="AR19" s="218">
        <v>86</v>
      </c>
      <c r="AS19" s="218"/>
      <c r="AT19" s="218"/>
      <c r="AU19" s="218"/>
      <c r="AV19" s="218"/>
      <c r="AW19" s="218"/>
      <c r="AX19" s="218"/>
      <c r="AY19" s="218">
        <v>76</v>
      </c>
      <c r="AZ19" s="218">
        <v>78</v>
      </c>
      <c r="BA19" s="218">
        <v>76</v>
      </c>
      <c r="BB19" s="218">
        <v>86</v>
      </c>
      <c r="BC19" s="218"/>
      <c r="BD19" s="218"/>
      <c r="BE19" s="218"/>
      <c r="BF19" s="218"/>
      <c r="BG19" s="218"/>
      <c r="BH19" s="218"/>
      <c r="BI19" s="218"/>
      <c r="BJ19" s="219"/>
      <c r="BK19" s="218"/>
      <c r="BL19" s="218"/>
      <c r="BM19" s="218"/>
      <c r="BN19" s="40">
        <f t="shared" si="3"/>
        <v>77.833333333333329</v>
      </c>
      <c r="BO19" s="73">
        <f t="shared" si="4"/>
        <v>82.857142857142861</v>
      </c>
      <c r="BP19" s="80">
        <f t="shared" si="5"/>
        <v>88</v>
      </c>
      <c r="BQ19" s="133">
        <f t="shared" si="6"/>
        <v>85.857142857142861</v>
      </c>
      <c r="BR19" s="133">
        <f t="shared" si="7"/>
        <v>83.142857142857139</v>
      </c>
      <c r="BS19" s="133" t="e">
        <f t="shared" si="8"/>
        <v>#DIV/0!</v>
      </c>
      <c r="BT19" s="40">
        <f t="shared" si="9"/>
        <v>83.575757575757578</v>
      </c>
      <c r="BU19" s="24">
        <f t="shared" si="10"/>
        <v>7</v>
      </c>
      <c r="BV19" s="24">
        <f t="shared" si="11"/>
        <v>24</v>
      </c>
      <c r="BW19" s="24">
        <f t="shared" si="12"/>
        <v>2</v>
      </c>
      <c r="BX19" s="24">
        <f t="shared" si="13"/>
        <v>33</v>
      </c>
      <c r="BY19" s="25">
        <f t="shared" si="14"/>
        <v>21.212121212121211</v>
      </c>
      <c r="CA19" s="22">
        <f t="shared" si="15"/>
        <v>0</v>
      </c>
    </row>
    <row r="20" spans="1:79" s="5" customFormat="1" ht="18.75" x14ac:dyDescent="0.3">
      <c r="A20" s="66"/>
      <c r="B20" s="268" t="s">
        <v>363</v>
      </c>
      <c r="C20" s="317"/>
      <c r="D20" s="71" t="s">
        <v>99</v>
      </c>
      <c r="E20" s="199"/>
      <c r="F20" s="199">
        <v>60</v>
      </c>
      <c r="G20" s="199">
        <v>67</v>
      </c>
      <c r="H20" s="199">
        <v>66</v>
      </c>
      <c r="I20" s="199">
        <v>77</v>
      </c>
      <c r="J20" s="199">
        <v>79</v>
      </c>
      <c r="K20" s="199">
        <v>64</v>
      </c>
      <c r="L20" s="269">
        <v>70</v>
      </c>
      <c r="M20" s="269">
        <v>90</v>
      </c>
      <c r="N20" s="269">
        <v>65</v>
      </c>
      <c r="O20" s="269">
        <v>94</v>
      </c>
      <c r="P20" s="269">
        <v>62</v>
      </c>
      <c r="Q20" s="269">
        <v>60</v>
      </c>
      <c r="R20" s="269">
        <v>68</v>
      </c>
      <c r="S20" s="267">
        <v>95</v>
      </c>
      <c r="T20" s="215">
        <v>86</v>
      </c>
      <c r="U20" s="215"/>
      <c r="V20" s="215"/>
      <c r="W20" s="215"/>
      <c r="X20" s="215"/>
      <c r="Y20" s="215"/>
      <c r="Z20" s="215">
        <v>82</v>
      </c>
      <c r="AA20" s="215">
        <v>82</v>
      </c>
      <c r="AB20" s="215">
        <v>60</v>
      </c>
      <c r="AC20" s="215">
        <v>70</v>
      </c>
      <c r="AD20" s="216">
        <v>97</v>
      </c>
      <c r="AE20" s="216">
        <v>90</v>
      </c>
      <c r="AF20" s="216"/>
      <c r="AG20" s="216"/>
      <c r="AH20" s="216"/>
      <c r="AI20" s="216">
        <v>75</v>
      </c>
      <c r="AJ20" s="216"/>
      <c r="AK20" s="216"/>
      <c r="AL20" s="216">
        <v>94</v>
      </c>
      <c r="AM20" s="216">
        <v>77</v>
      </c>
      <c r="AN20" s="216">
        <v>79</v>
      </c>
      <c r="AO20" s="216">
        <v>83</v>
      </c>
      <c r="AP20" s="218">
        <v>74</v>
      </c>
      <c r="AQ20" s="218">
        <v>95</v>
      </c>
      <c r="AR20" s="218">
        <v>84</v>
      </c>
      <c r="AS20" s="218"/>
      <c r="AT20" s="218"/>
      <c r="AU20" s="218"/>
      <c r="AV20" s="218"/>
      <c r="AW20" s="218"/>
      <c r="AX20" s="218"/>
      <c r="AY20" s="218">
        <v>85</v>
      </c>
      <c r="AZ20" s="218">
        <v>73</v>
      </c>
      <c r="BA20" s="218">
        <v>61</v>
      </c>
      <c r="BB20" s="218">
        <v>88</v>
      </c>
      <c r="BC20" s="218"/>
      <c r="BD20" s="218"/>
      <c r="BE20" s="218"/>
      <c r="BF20" s="218"/>
      <c r="BG20" s="218"/>
      <c r="BH20" s="218"/>
      <c r="BI20" s="218"/>
      <c r="BJ20" s="218"/>
      <c r="BK20" s="218"/>
      <c r="BL20" s="218"/>
      <c r="BM20" s="218"/>
      <c r="BN20" s="40">
        <f t="shared" si="3"/>
        <v>68.833333333333329</v>
      </c>
      <c r="BO20" s="73">
        <f t="shared" si="4"/>
        <v>72.714285714285708</v>
      </c>
      <c r="BP20" s="80">
        <f t="shared" si="5"/>
        <v>79.166666666666671</v>
      </c>
      <c r="BQ20" s="133">
        <f t="shared" si="6"/>
        <v>85</v>
      </c>
      <c r="BR20" s="133">
        <f t="shared" si="7"/>
        <v>80</v>
      </c>
      <c r="BS20" s="133" t="e">
        <f t="shared" si="8"/>
        <v>#DIV/0!</v>
      </c>
      <c r="BT20" s="40">
        <f t="shared" si="9"/>
        <v>77.333333333333329</v>
      </c>
      <c r="BU20" s="24">
        <f t="shared" si="10"/>
        <v>7</v>
      </c>
      <c r="BV20" s="24">
        <f t="shared" si="11"/>
        <v>13</v>
      </c>
      <c r="BW20" s="24">
        <f t="shared" si="12"/>
        <v>13</v>
      </c>
      <c r="BX20" s="24">
        <f t="shared" si="13"/>
        <v>33</v>
      </c>
      <c r="BY20" s="25">
        <f t="shared" si="14"/>
        <v>21.212121212121211</v>
      </c>
      <c r="CA20" s="22">
        <f t="shared" si="15"/>
        <v>0</v>
      </c>
    </row>
    <row r="21" spans="1:79" s="5" customFormat="1" ht="18.75" x14ac:dyDescent="0.3">
      <c r="A21" s="66"/>
      <c r="B21" s="268" t="s">
        <v>364</v>
      </c>
      <c r="C21" s="317"/>
      <c r="D21" s="71" t="s">
        <v>99</v>
      </c>
      <c r="E21" s="199"/>
      <c r="F21" s="199">
        <v>74</v>
      </c>
      <c r="G21" s="199">
        <v>80</v>
      </c>
      <c r="H21" s="199">
        <v>93</v>
      </c>
      <c r="I21" s="199">
        <v>86</v>
      </c>
      <c r="J21" s="199">
        <v>84</v>
      </c>
      <c r="K21" s="199">
        <v>74</v>
      </c>
      <c r="L21" s="269">
        <v>90</v>
      </c>
      <c r="M21" s="269">
        <v>94</v>
      </c>
      <c r="N21" s="269">
        <v>85</v>
      </c>
      <c r="O21" s="269">
        <v>77</v>
      </c>
      <c r="P21" s="269">
        <v>99</v>
      </c>
      <c r="Q21" s="269">
        <v>82</v>
      </c>
      <c r="R21" s="269">
        <v>85</v>
      </c>
      <c r="S21" s="267">
        <v>95</v>
      </c>
      <c r="T21" s="215">
        <v>80</v>
      </c>
      <c r="U21" s="215"/>
      <c r="V21" s="215"/>
      <c r="W21" s="215"/>
      <c r="X21" s="215"/>
      <c r="Y21" s="215"/>
      <c r="Z21" s="215">
        <v>84</v>
      </c>
      <c r="AA21" s="215">
        <v>91</v>
      </c>
      <c r="AB21" s="215">
        <v>90</v>
      </c>
      <c r="AC21" s="215">
        <v>92</v>
      </c>
      <c r="AD21" s="216">
        <v>92</v>
      </c>
      <c r="AE21" s="216">
        <v>93</v>
      </c>
      <c r="AF21" s="216"/>
      <c r="AG21" s="216"/>
      <c r="AH21" s="216"/>
      <c r="AI21" s="216">
        <v>82</v>
      </c>
      <c r="AJ21" s="216"/>
      <c r="AK21" s="216"/>
      <c r="AL21" s="216">
        <v>93</v>
      </c>
      <c r="AM21" s="216">
        <v>92</v>
      </c>
      <c r="AN21" s="216">
        <v>95</v>
      </c>
      <c r="AO21" s="216">
        <v>74</v>
      </c>
      <c r="AP21" s="218">
        <v>80</v>
      </c>
      <c r="AQ21" s="218">
        <v>90</v>
      </c>
      <c r="AR21" s="218">
        <v>85</v>
      </c>
      <c r="AS21" s="218"/>
      <c r="AT21" s="218"/>
      <c r="AU21" s="218"/>
      <c r="AV21" s="218"/>
      <c r="AW21" s="218"/>
      <c r="AX21" s="218"/>
      <c r="AY21" s="218">
        <v>90</v>
      </c>
      <c r="AZ21" s="218">
        <v>90</v>
      </c>
      <c r="BA21" s="218">
        <v>62</v>
      </c>
      <c r="BB21" s="218">
        <v>91</v>
      </c>
      <c r="BC21" s="218"/>
      <c r="BD21" s="218"/>
      <c r="BE21" s="218"/>
      <c r="BF21" s="218"/>
      <c r="BG21" s="218"/>
      <c r="BH21" s="218"/>
      <c r="BI21" s="218"/>
      <c r="BJ21" s="218"/>
      <c r="BK21" s="218"/>
      <c r="BL21" s="218"/>
      <c r="BM21" s="218"/>
      <c r="BN21" s="40">
        <f t="shared" si="3"/>
        <v>81.833333333333329</v>
      </c>
      <c r="BO21" s="73">
        <f t="shared" si="4"/>
        <v>87.428571428571431</v>
      </c>
      <c r="BP21" s="80">
        <f t="shared" si="5"/>
        <v>88.666666666666671</v>
      </c>
      <c r="BQ21" s="133">
        <f t="shared" si="6"/>
        <v>88.714285714285708</v>
      </c>
      <c r="BR21" s="133">
        <f t="shared" si="7"/>
        <v>84</v>
      </c>
      <c r="BS21" s="133" t="e">
        <f t="shared" si="8"/>
        <v>#DIV/0!</v>
      </c>
      <c r="BT21" s="40">
        <f t="shared" si="9"/>
        <v>86.181818181818187</v>
      </c>
      <c r="BU21" s="24">
        <f t="shared" si="10"/>
        <v>17</v>
      </c>
      <c r="BV21" s="24">
        <f t="shared" si="11"/>
        <v>15</v>
      </c>
      <c r="BW21" s="24">
        <f t="shared" si="12"/>
        <v>1</v>
      </c>
      <c r="BX21" s="24">
        <f t="shared" si="13"/>
        <v>33</v>
      </c>
      <c r="BY21" s="25">
        <f t="shared" si="14"/>
        <v>51.515151515151516</v>
      </c>
      <c r="CA21" s="22">
        <f t="shared" si="15"/>
        <v>0</v>
      </c>
    </row>
    <row r="22" spans="1:79" s="5" customFormat="1" ht="18.75" x14ac:dyDescent="0.3">
      <c r="A22" s="66"/>
      <c r="B22" s="268" t="s">
        <v>365</v>
      </c>
      <c r="C22" s="317" t="s">
        <v>73</v>
      </c>
      <c r="D22" s="71" t="s">
        <v>99</v>
      </c>
      <c r="E22" s="199"/>
      <c r="F22" s="199">
        <v>74</v>
      </c>
      <c r="G22" s="199">
        <v>70</v>
      </c>
      <c r="H22" s="199">
        <v>90</v>
      </c>
      <c r="I22" s="199">
        <v>76</v>
      </c>
      <c r="J22" s="199">
        <v>77</v>
      </c>
      <c r="K22" s="199">
        <v>62</v>
      </c>
      <c r="L22" s="269">
        <v>74</v>
      </c>
      <c r="M22" s="269">
        <v>90</v>
      </c>
      <c r="N22" s="269">
        <v>66</v>
      </c>
      <c r="O22" s="269">
        <v>85</v>
      </c>
      <c r="P22" s="269">
        <v>89</v>
      </c>
      <c r="Q22" s="269">
        <v>85</v>
      </c>
      <c r="R22" s="269">
        <v>65</v>
      </c>
      <c r="S22" s="267">
        <v>90</v>
      </c>
      <c r="T22" s="215">
        <v>72</v>
      </c>
      <c r="U22" s="215"/>
      <c r="V22" s="215"/>
      <c r="W22" s="215"/>
      <c r="X22" s="215"/>
      <c r="Y22" s="215"/>
      <c r="Z22" s="215">
        <v>73</v>
      </c>
      <c r="AA22" s="215">
        <v>88</v>
      </c>
      <c r="AB22" s="215">
        <v>97</v>
      </c>
      <c r="AC22" s="215">
        <v>85</v>
      </c>
      <c r="AD22" s="216">
        <v>89</v>
      </c>
      <c r="AE22" s="216">
        <v>86</v>
      </c>
      <c r="AF22" s="216"/>
      <c r="AG22" s="216"/>
      <c r="AH22" s="216"/>
      <c r="AI22" s="216">
        <v>79</v>
      </c>
      <c r="AJ22" s="216"/>
      <c r="AK22" s="216"/>
      <c r="AL22" s="216">
        <v>96</v>
      </c>
      <c r="AM22" s="216">
        <v>91</v>
      </c>
      <c r="AN22" s="216">
        <v>79</v>
      </c>
      <c r="AO22" s="216">
        <v>88</v>
      </c>
      <c r="AP22" s="218">
        <v>74</v>
      </c>
      <c r="AQ22" s="218">
        <v>100</v>
      </c>
      <c r="AR22" s="218">
        <v>70</v>
      </c>
      <c r="AS22" s="218"/>
      <c r="AT22" s="218"/>
      <c r="AU22" s="218"/>
      <c r="AV22" s="218"/>
      <c r="AW22" s="218"/>
      <c r="AX22" s="218"/>
      <c r="AY22" s="218">
        <v>90</v>
      </c>
      <c r="AZ22" s="218">
        <v>90</v>
      </c>
      <c r="BA22" s="218">
        <v>62</v>
      </c>
      <c r="BB22" s="218">
        <v>82</v>
      </c>
      <c r="BC22" s="218"/>
      <c r="BD22" s="218"/>
      <c r="BE22" s="218"/>
      <c r="BF22" s="218"/>
      <c r="BG22" s="218"/>
      <c r="BH22" s="218"/>
      <c r="BI22" s="218"/>
      <c r="BJ22" s="218"/>
      <c r="BK22" s="218"/>
      <c r="BL22" s="218"/>
      <c r="BM22" s="218"/>
      <c r="BN22" s="40">
        <f t="shared" si="3"/>
        <v>74.833333333333329</v>
      </c>
      <c r="BO22" s="73">
        <f t="shared" si="4"/>
        <v>79.142857142857139</v>
      </c>
      <c r="BP22" s="80">
        <f t="shared" si="5"/>
        <v>84.166666666666671</v>
      </c>
      <c r="BQ22" s="133">
        <f t="shared" si="6"/>
        <v>86.857142857142861</v>
      </c>
      <c r="BR22" s="133">
        <f t="shared" si="7"/>
        <v>81.142857142857139</v>
      </c>
      <c r="BS22" s="133" t="e">
        <f t="shared" si="8"/>
        <v>#DIV/0!</v>
      </c>
      <c r="BT22" s="40">
        <f t="shared" si="9"/>
        <v>81.333333333333329</v>
      </c>
      <c r="BU22" s="24">
        <f t="shared" si="10"/>
        <v>9</v>
      </c>
      <c r="BV22" s="24">
        <f t="shared" si="11"/>
        <v>16</v>
      </c>
      <c r="BW22" s="24">
        <f t="shared" si="12"/>
        <v>8</v>
      </c>
      <c r="BX22" s="24">
        <f t="shared" si="13"/>
        <v>33</v>
      </c>
      <c r="BY22" s="25">
        <f t="shared" si="14"/>
        <v>27.27272727272727</v>
      </c>
      <c r="CA22" s="22">
        <f t="shared" si="15"/>
        <v>0</v>
      </c>
    </row>
    <row r="23" spans="1:79" s="5" customFormat="1" ht="18.75" x14ac:dyDescent="0.3">
      <c r="A23" s="66"/>
      <c r="B23" s="268" t="s">
        <v>366</v>
      </c>
      <c r="C23" s="317"/>
      <c r="D23" s="71" t="s">
        <v>99</v>
      </c>
      <c r="E23" s="199"/>
      <c r="F23" s="199">
        <v>83</v>
      </c>
      <c r="G23" s="199">
        <v>85</v>
      </c>
      <c r="H23" s="199">
        <v>96</v>
      </c>
      <c r="I23" s="199">
        <v>84</v>
      </c>
      <c r="J23" s="199">
        <v>80</v>
      </c>
      <c r="K23" s="199">
        <v>60</v>
      </c>
      <c r="L23" s="269">
        <v>99</v>
      </c>
      <c r="M23" s="269">
        <v>92</v>
      </c>
      <c r="N23" s="269">
        <v>92</v>
      </c>
      <c r="O23" s="269">
        <v>94</v>
      </c>
      <c r="P23" s="269">
        <v>97</v>
      </c>
      <c r="Q23" s="269">
        <v>92</v>
      </c>
      <c r="R23" s="269">
        <v>65</v>
      </c>
      <c r="S23" s="267">
        <v>90</v>
      </c>
      <c r="T23" s="215">
        <v>85</v>
      </c>
      <c r="U23" s="215"/>
      <c r="V23" s="215"/>
      <c r="W23" s="215"/>
      <c r="X23" s="215"/>
      <c r="Y23" s="215"/>
      <c r="Z23" s="215">
        <v>84</v>
      </c>
      <c r="AA23" s="215">
        <v>96</v>
      </c>
      <c r="AB23" s="215">
        <v>94</v>
      </c>
      <c r="AC23" s="215">
        <v>100</v>
      </c>
      <c r="AD23" s="216">
        <v>60</v>
      </c>
      <c r="AE23" s="216">
        <v>70</v>
      </c>
      <c r="AF23" s="216"/>
      <c r="AG23" s="216"/>
      <c r="AH23" s="216"/>
      <c r="AI23" s="216">
        <v>86</v>
      </c>
      <c r="AJ23" s="216"/>
      <c r="AK23" s="216"/>
      <c r="AL23" s="216">
        <v>70</v>
      </c>
      <c r="AM23" s="216">
        <v>100</v>
      </c>
      <c r="AN23" s="216">
        <v>100</v>
      </c>
      <c r="AO23" s="216">
        <v>72</v>
      </c>
      <c r="AP23" s="218">
        <v>60</v>
      </c>
      <c r="AQ23" s="218">
        <v>80</v>
      </c>
      <c r="AR23" s="218">
        <v>60</v>
      </c>
      <c r="AS23" s="218"/>
      <c r="AT23" s="218"/>
      <c r="AU23" s="218"/>
      <c r="AV23" s="218"/>
      <c r="AW23" s="218"/>
      <c r="AX23" s="218"/>
      <c r="AY23" s="218">
        <v>60</v>
      </c>
      <c r="AZ23" s="218">
        <v>62</v>
      </c>
      <c r="BA23" s="218">
        <v>63</v>
      </c>
      <c r="BB23" s="218">
        <v>65</v>
      </c>
      <c r="BC23" s="218"/>
      <c r="BD23" s="218"/>
      <c r="BE23" s="218"/>
      <c r="BF23" s="218"/>
      <c r="BG23" s="218"/>
      <c r="BH23" s="218"/>
      <c r="BI23" s="218"/>
      <c r="BJ23" s="218"/>
      <c r="BK23" s="218"/>
      <c r="BL23" s="218"/>
      <c r="BM23" s="218"/>
      <c r="BN23" s="40">
        <f t="shared" si="3"/>
        <v>81.333333333333329</v>
      </c>
      <c r="BO23" s="73">
        <f t="shared" si="4"/>
        <v>90.142857142857139</v>
      </c>
      <c r="BP23" s="80">
        <f t="shared" si="5"/>
        <v>91.5</v>
      </c>
      <c r="BQ23" s="133">
        <f t="shared" si="6"/>
        <v>79.714285714285708</v>
      </c>
      <c r="BR23" s="133">
        <f t="shared" si="7"/>
        <v>64.285714285714292</v>
      </c>
      <c r="BS23" s="133" t="e">
        <f t="shared" si="8"/>
        <v>#DIV/0!</v>
      </c>
      <c r="BT23" s="40">
        <f t="shared" si="9"/>
        <v>81.090909090909093</v>
      </c>
      <c r="BU23" s="24">
        <f t="shared" si="10"/>
        <v>13</v>
      </c>
      <c r="BV23" s="24">
        <f t="shared" si="11"/>
        <v>8</v>
      </c>
      <c r="BW23" s="24">
        <f t="shared" si="12"/>
        <v>12</v>
      </c>
      <c r="BX23" s="24">
        <f t="shared" si="13"/>
        <v>33</v>
      </c>
      <c r="BY23" s="25">
        <f t="shared" si="14"/>
        <v>39.393939393939391</v>
      </c>
      <c r="CA23" s="22">
        <f t="shared" si="15"/>
        <v>0</v>
      </c>
    </row>
    <row r="24" spans="1:79" s="5" customFormat="1" ht="18.75" x14ac:dyDescent="0.3">
      <c r="A24" s="66"/>
      <c r="B24" s="268" t="s">
        <v>367</v>
      </c>
      <c r="C24" s="317"/>
      <c r="D24" s="71" t="s">
        <v>99</v>
      </c>
      <c r="E24" s="199"/>
      <c r="F24" s="199">
        <v>90</v>
      </c>
      <c r="G24" s="199">
        <v>92</v>
      </c>
      <c r="H24" s="199">
        <v>90</v>
      </c>
      <c r="I24" s="199">
        <v>90</v>
      </c>
      <c r="J24" s="199">
        <v>91</v>
      </c>
      <c r="K24" s="199">
        <v>83</v>
      </c>
      <c r="L24" s="269">
        <v>98</v>
      </c>
      <c r="M24" s="269">
        <v>95</v>
      </c>
      <c r="N24" s="269">
        <v>84</v>
      </c>
      <c r="O24" s="269">
        <v>94</v>
      </c>
      <c r="P24" s="269">
        <v>85</v>
      </c>
      <c r="Q24" s="269">
        <v>91</v>
      </c>
      <c r="R24" s="269">
        <v>92</v>
      </c>
      <c r="S24" s="267">
        <v>70</v>
      </c>
      <c r="T24" s="215">
        <v>72</v>
      </c>
      <c r="U24" s="215"/>
      <c r="V24" s="215"/>
      <c r="W24" s="215"/>
      <c r="X24" s="215"/>
      <c r="Y24" s="215"/>
      <c r="Z24" s="215">
        <v>83</v>
      </c>
      <c r="AA24" s="215">
        <v>70</v>
      </c>
      <c r="AB24" s="215">
        <v>78</v>
      </c>
      <c r="AC24" s="215">
        <v>83</v>
      </c>
      <c r="AD24" s="216">
        <v>94</v>
      </c>
      <c r="AE24" s="216">
        <v>88</v>
      </c>
      <c r="AF24" s="216"/>
      <c r="AG24" s="216"/>
      <c r="AH24" s="216"/>
      <c r="AI24" s="216">
        <v>77</v>
      </c>
      <c r="AJ24" s="216"/>
      <c r="AK24" s="216"/>
      <c r="AL24" s="216">
        <v>74</v>
      </c>
      <c r="AM24" s="216">
        <v>100</v>
      </c>
      <c r="AN24" s="216">
        <v>94</v>
      </c>
      <c r="AO24" s="216">
        <v>77</v>
      </c>
      <c r="AP24" s="218">
        <v>74</v>
      </c>
      <c r="AQ24" s="218">
        <v>75</v>
      </c>
      <c r="AR24" s="218">
        <v>60</v>
      </c>
      <c r="AS24" s="218"/>
      <c r="AT24" s="218"/>
      <c r="AU24" s="218"/>
      <c r="AV24" s="218"/>
      <c r="AW24" s="218"/>
      <c r="AX24" s="218"/>
      <c r="AY24" s="218">
        <v>69</v>
      </c>
      <c r="AZ24" s="218">
        <v>75</v>
      </c>
      <c r="BA24" s="218">
        <v>64</v>
      </c>
      <c r="BB24" s="218">
        <v>77</v>
      </c>
      <c r="BC24" s="218"/>
      <c r="BD24" s="218"/>
      <c r="BE24" s="218"/>
      <c r="BF24" s="218"/>
      <c r="BG24" s="218"/>
      <c r="BH24" s="218"/>
      <c r="BI24" s="218"/>
      <c r="BJ24" s="218"/>
      <c r="BK24" s="218"/>
      <c r="BL24" s="218"/>
      <c r="BM24" s="218"/>
      <c r="BN24" s="40">
        <f t="shared" si="3"/>
        <v>89.333333333333329</v>
      </c>
      <c r="BO24" s="73">
        <f t="shared" si="4"/>
        <v>91.285714285714292</v>
      </c>
      <c r="BP24" s="80">
        <f t="shared" si="5"/>
        <v>76</v>
      </c>
      <c r="BQ24" s="133">
        <f t="shared" si="6"/>
        <v>86.285714285714292</v>
      </c>
      <c r="BR24" s="133">
        <f t="shared" si="7"/>
        <v>70.571428571428569</v>
      </c>
      <c r="BS24" s="133" t="e">
        <f t="shared" si="8"/>
        <v>#DIV/0!</v>
      </c>
      <c r="BT24" s="40">
        <f t="shared" si="9"/>
        <v>82.696969696969703</v>
      </c>
      <c r="BU24" s="24">
        <f t="shared" si="10"/>
        <v>13</v>
      </c>
      <c r="BV24" s="24">
        <f t="shared" si="11"/>
        <v>14</v>
      </c>
      <c r="BW24" s="24">
        <f t="shared" si="12"/>
        <v>6</v>
      </c>
      <c r="BX24" s="24">
        <f t="shared" si="13"/>
        <v>33</v>
      </c>
      <c r="BY24" s="25">
        <f t="shared" si="14"/>
        <v>39.393939393939391</v>
      </c>
      <c r="CA24" s="22">
        <f t="shared" si="15"/>
        <v>0</v>
      </c>
    </row>
    <row r="25" spans="1:79" s="5" customFormat="1" ht="18.75" x14ac:dyDescent="0.3">
      <c r="A25" s="66"/>
      <c r="B25" s="268" t="s">
        <v>368</v>
      </c>
      <c r="C25" s="317"/>
      <c r="D25" s="71" t="s">
        <v>99</v>
      </c>
      <c r="E25" s="199"/>
      <c r="F25" s="199">
        <v>76</v>
      </c>
      <c r="G25" s="199">
        <v>95</v>
      </c>
      <c r="H25" s="199">
        <v>94</v>
      </c>
      <c r="I25" s="199">
        <v>86</v>
      </c>
      <c r="J25" s="199">
        <v>87</v>
      </c>
      <c r="K25" s="199">
        <v>90</v>
      </c>
      <c r="L25" s="269">
        <v>99</v>
      </c>
      <c r="M25" s="269">
        <v>90</v>
      </c>
      <c r="N25" s="269">
        <v>91</v>
      </c>
      <c r="O25" s="269">
        <v>94</v>
      </c>
      <c r="P25" s="269">
        <v>94</v>
      </c>
      <c r="Q25" s="269">
        <v>80</v>
      </c>
      <c r="R25" s="269">
        <v>91</v>
      </c>
      <c r="S25" s="267">
        <v>93</v>
      </c>
      <c r="T25" s="215">
        <v>90</v>
      </c>
      <c r="U25" s="215"/>
      <c r="V25" s="215"/>
      <c r="W25" s="215"/>
      <c r="X25" s="215"/>
      <c r="Y25" s="215"/>
      <c r="Z25" s="215">
        <v>90</v>
      </c>
      <c r="AA25" s="215">
        <v>97</v>
      </c>
      <c r="AB25" s="215">
        <v>95</v>
      </c>
      <c r="AC25" s="215">
        <v>100</v>
      </c>
      <c r="AD25" s="216">
        <v>93</v>
      </c>
      <c r="AE25" s="216">
        <v>96</v>
      </c>
      <c r="AF25" s="216"/>
      <c r="AG25" s="216"/>
      <c r="AH25" s="216"/>
      <c r="AI25" s="216">
        <v>90</v>
      </c>
      <c r="AJ25" s="216"/>
      <c r="AK25" s="216"/>
      <c r="AL25" s="216">
        <v>92</v>
      </c>
      <c r="AM25" s="216">
        <v>100</v>
      </c>
      <c r="AN25" s="216">
        <v>100</v>
      </c>
      <c r="AO25" s="216">
        <v>90</v>
      </c>
      <c r="AP25" s="218">
        <v>60</v>
      </c>
      <c r="AQ25" s="218">
        <v>80</v>
      </c>
      <c r="AR25" s="218">
        <v>60</v>
      </c>
      <c r="AS25" s="218"/>
      <c r="AT25" s="218"/>
      <c r="AU25" s="218"/>
      <c r="AV25" s="218"/>
      <c r="AW25" s="218"/>
      <c r="AX25" s="218"/>
      <c r="AY25" s="218">
        <v>65</v>
      </c>
      <c r="AZ25" s="218">
        <v>75</v>
      </c>
      <c r="BA25" s="218">
        <v>66</v>
      </c>
      <c r="BB25" s="218">
        <v>73</v>
      </c>
      <c r="BC25" s="218"/>
      <c r="BD25" s="218"/>
      <c r="BE25" s="218"/>
      <c r="BF25" s="218"/>
      <c r="BG25" s="218"/>
      <c r="BH25" s="218"/>
      <c r="BI25" s="218"/>
      <c r="BJ25" s="218"/>
      <c r="BK25" s="218"/>
      <c r="BL25" s="218"/>
      <c r="BM25" s="218"/>
      <c r="BN25" s="40">
        <f t="shared" si="3"/>
        <v>88</v>
      </c>
      <c r="BO25" s="73">
        <f t="shared" si="4"/>
        <v>91.285714285714292</v>
      </c>
      <c r="BP25" s="80">
        <f t="shared" si="5"/>
        <v>94.166666666666671</v>
      </c>
      <c r="BQ25" s="133">
        <f t="shared" si="6"/>
        <v>94.428571428571431</v>
      </c>
      <c r="BR25" s="133">
        <f t="shared" si="7"/>
        <v>68.428571428571431</v>
      </c>
      <c r="BS25" s="133" t="e">
        <f t="shared" si="8"/>
        <v>#DIV/0!</v>
      </c>
      <c r="BT25" s="40">
        <f t="shared" si="9"/>
        <v>87.030303030303031</v>
      </c>
      <c r="BU25" s="24">
        <f t="shared" si="10"/>
        <v>22</v>
      </c>
      <c r="BV25" s="24">
        <f t="shared" si="11"/>
        <v>6</v>
      </c>
      <c r="BW25" s="24">
        <f t="shared" si="12"/>
        <v>5</v>
      </c>
      <c r="BX25" s="24">
        <f t="shared" si="13"/>
        <v>33</v>
      </c>
      <c r="BY25" s="25">
        <f t="shared" si="14"/>
        <v>66.666666666666657</v>
      </c>
      <c r="CA25" s="22">
        <f t="shared" si="15"/>
        <v>0</v>
      </c>
    </row>
    <row r="26" spans="1:79" s="5" customFormat="1" ht="18.75" x14ac:dyDescent="0.3">
      <c r="A26" s="66"/>
      <c r="B26" s="268" t="s">
        <v>369</v>
      </c>
      <c r="C26" s="317"/>
      <c r="D26" s="71" t="s">
        <v>99</v>
      </c>
      <c r="E26" s="199"/>
      <c r="F26" s="199">
        <v>60</v>
      </c>
      <c r="G26" s="199">
        <v>86</v>
      </c>
      <c r="H26" s="199">
        <v>63</v>
      </c>
      <c r="I26" s="199">
        <v>85</v>
      </c>
      <c r="J26" s="199">
        <v>86</v>
      </c>
      <c r="K26" s="199">
        <v>73</v>
      </c>
      <c r="L26" s="269">
        <v>86</v>
      </c>
      <c r="M26" s="269">
        <v>82</v>
      </c>
      <c r="N26" s="269">
        <v>74</v>
      </c>
      <c r="O26" s="269">
        <v>94</v>
      </c>
      <c r="P26" s="269">
        <v>85</v>
      </c>
      <c r="Q26" s="269">
        <v>65</v>
      </c>
      <c r="R26" s="269">
        <v>85</v>
      </c>
      <c r="S26" s="267">
        <v>81</v>
      </c>
      <c r="T26" s="215">
        <v>70</v>
      </c>
      <c r="U26" s="215"/>
      <c r="V26" s="215"/>
      <c r="W26" s="215"/>
      <c r="X26" s="215"/>
      <c r="Y26" s="215"/>
      <c r="Z26" s="215">
        <v>82</v>
      </c>
      <c r="AA26" s="215">
        <v>87</v>
      </c>
      <c r="AB26" s="215">
        <v>99</v>
      </c>
      <c r="AC26" s="215">
        <v>80</v>
      </c>
      <c r="AD26" s="216">
        <v>83</v>
      </c>
      <c r="AE26" s="216">
        <v>82</v>
      </c>
      <c r="AF26" s="216"/>
      <c r="AG26" s="216"/>
      <c r="AH26" s="216"/>
      <c r="AI26" s="216">
        <v>63</v>
      </c>
      <c r="AJ26" s="216"/>
      <c r="AK26" s="216"/>
      <c r="AL26" s="216">
        <v>86</v>
      </c>
      <c r="AM26" s="216">
        <v>85</v>
      </c>
      <c r="AN26" s="216">
        <v>78</v>
      </c>
      <c r="AO26" s="216">
        <v>74</v>
      </c>
      <c r="AP26" s="218">
        <v>60</v>
      </c>
      <c r="AQ26" s="218">
        <v>60</v>
      </c>
      <c r="AR26" s="218">
        <v>60</v>
      </c>
      <c r="AS26" s="218"/>
      <c r="AT26" s="218"/>
      <c r="AU26" s="218"/>
      <c r="AV26" s="218"/>
      <c r="AW26" s="218"/>
      <c r="AX26" s="218"/>
      <c r="AY26" s="218">
        <v>60</v>
      </c>
      <c r="AZ26" s="218">
        <v>67</v>
      </c>
      <c r="BA26" s="218">
        <v>64</v>
      </c>
      <c r="BB26" s="218">
        <v>66</v>
      </c>
      <c r="BC26" s="218"/>
      <c r="BD26" s="218"/>
      <c r="BE26" s="218"/>
      <c r="BF26" s="218"/>
      <c r="BG26" s="218"/>
      <c r="BH26" s="218"/>
      <c r="BI26" s="218"/>
      <c r="BJ26" s="218"/>
      <c r="BK26" s="218"/>
      <c r="BL26" s="218"/>
      <c r="BM26" s="218"/>
      <c r="BN26" s="40">
        <f t="shared" si="3"/>
        <v>75.5</v>
      </c>
      <c r="BO26" s="73">
        <f t="shared" si="4"/>
        <v>81.571428571428569</v>
      </c>
      <c r="BP26" s="80">
        <f t="shared" si="5"/>
        <v>83.166666666666671</v>
      </c>
      <c r="BQ26" s="133">
        <f t="shared" si="6"/>
        <v>78.714285714285708</v>
      </c>
      <c r="BR26" s="133">
        <f t="shared" si="7"/>
        <v>62.428571428571431</v>
      </c>
      <c r="BS26" s="133" t="e">
        <f t="shared" si="8"/>
        <v>#DIV/0!</v>
      </c>
      <c r="BT26" s="40">
        <f t="shared" si="9"/>
        <v>76.090909090909093</v>
      </c>
      <c r="BU26" s="24">
        <f t="shared" si="10"/>
        <v>2</v>
      </c>
      <c r="BV26" s="24">
        <f t="shared" si="11"/>
        <v>18</v>
      </c>
      <c r="BW26" s="24">
        <f t="shared" si="12"/>
        <v>13</v>
      </c>
      <c r="BX26" s="24">
        <f t="shared" si="13"/>
        <v>33</v>
      </c>
      <c r="BY26" s="25">
        <f t="shared" si="14"/>
        <v>6.0606060606060606</v>
      </c>
      <c r="CA26" s="22">
        <f t="shared" si="15"/>
        <v>0</v>
      </c>
    </row>
    <row r="27" spans="1:79" s="5" customFormat="1" ht="18.75" x14ac:dyDescent="0.3">
      <c r="A27" s="66"/>
      <c r="B27" s="268" t="s">
        <v>370</v>
      </c>
      <c r="C27" s="317"/>
      <c r="D27" s="71" t="s">
        <v>99</v>
      </c>
      <c r="E27" s="199"/>
      <c r="F27" s="199">
        <v>65</v>
      </c>
      <c r="G27" s="199">
        <v>93</v>
      </c>
      <c r="H27" s="199">
        <v>92</v>
      </c>
      <c r="I27" s="199">
        <v>90</v>
      </c>
      <c r="J27" s="199">
        <v>82</v>
      </c>
      <c r="K27" s="199">
        <v>86</v>
      </c>
      <c r="L27" s="269">
        <v>99</v>
      </c>
      <c r="M27" s="269">
        <v>96</v>
      </c>
      <c r="N27" s="269">
        <v>92</v>
      </c>
      <c r="O27" s="269">
        <v>94</v>
      </c>
      <c r="P27" s="269">
        <v>100</v>
      </c>
      <c r="Q27" s="269">
        <v>75</v>
      </c>
      <c r="R27" s="269">
        <v>91</v>
      </c>
      <c r="S27" s="267">
        <v>92</v>
      </c>
      <c r="T27" s="215">
        <v>88</v>
      </c>
      <c r="U27" s="215"/>
      <c r="V27" s="215"/>
      <c r="W27" s="215"/>
      <c r="X27" s="215"/>
      <c r="Y27" s="215">
        <v>82</v>
      </c>
      <c r="Z27" s="215"/>
      <c r="AA27" s="215">
        <v>91</v>
      </c>
      <c r="AB27" s="215">
        <v>98</v>
      </c>
      <c r="AC27" s="215">
        <v>99</v>
      </c>
      <c r="AD27" s="216">
        <v>95</v>
      </c>
      <c r="AE27" s="216">
        <v>97</v>
      </c>
      <c r="AF27" s="216"/>
      <c r="AG27" s="216"/>
      <c r="AH27" s="216">
        <v>85</v>
      </c>
      <c r="AI27" s="216"/>
      <c r="AJ27" s="216"/>
      <c r="AK27" s="216"/>
      <c r="AL27" s="216">
        <v>92</v>
      </c>
      <c r="AM27" s="216">
        <v>100</v>
      </c>
      <c r="AN27" s="216">
        <v>98</v>
      </c>
      <c r="AO27" s="216">
        <v>91</v>
      </c>
      <c r="AP27" s="218">
        <v>90</v>
      </c>
      <c r="AQ27" s="218">
        <v>100</v>
      </c>
      <c r="AR27" s="218">
        <v>92</v>
      </c>
      <c r="AS27" s="218">
        <v>75</v>
      </c>
      <c r="AT27" s="218"/>
      <c r="AU27" s="218"/>
      <c r="AV27" s="218"/>
      <c r="AW27" s="218"/>
      <c r="AX27" s="218"/>
      <c r="AY27" s="218"/>
      <c r="AZ27" s="218">
        <v>95</v>
      </c>
      <c r="BA27" s="218">
        <v>76</v>
      </c>
      <c r="BB27" s="218">
        <v>94</v>
      </c>
      <c r="BC27" s="218"/>
      <c r="BD27" s="218"/>
      <c r="BE27" s="218"/>
      <c r="BF27" s="218"/>
      <c r="BG27" s="218"/>
      <c r="BH27" s="218"/>
      <c r="BI27" s="218"/>
      <c r="BJ27" s="218"/>
      <c r="BK27" s="218"/>
      <c r="BL27" s="218"/>
      <c r="BM27" s="218"/>
      <c r="BN27" s="40">
        <f t="shared" si="3"/>
        <v>84.666666666666671</v>
      </c>
      <c r="BO27" s="73">
        <f t="shared" si="4"/>
        <v>92.428571428571431</v>
      </c>
      <c r="BP27" s="80">
        <f t="shared" si="5"/>
        <v>91.666666666666671</v>
      </c>
      <c r="BQ27" s="133">
        <f t="shared" si="6"/>
        <v>94</v>
      </c>
      <c r="BR27" s="133">
        <f t="shared" si="7"/>
        <v>88.857142857142861</v>
      </c>
      <c r="BS27" s="133" t="e">
        <f t="shared" si="8"/>
        <v>#DIV/0!</v>
      </c>
      <c r="BT27" s="40">
        <f t="shared" si="9"/>
        <v>90.454545454545453</v>
      </c>
      <c r="BU27" s="24">
        <f t="shared" si="10"/>
        <v>24</v>
      </c>
      <c r="BV27" s="24">
        <f t="shared" si="11"/>
        <v>8</v>
      </c>
      <c r="BW27" s="24">
        <f t="shared" si="12"/>
        <v>1</v>
      </c>
      <c r="BX27" s="24">
        <f t="shared" si="13"/>
        <v>33</v>
      </c>
      <c r="BY27" s="25">
        <f t="shared" si="14"/>
        <v>72.727272727272734</v>
      </c>
      <c r="CA27" s="22">
        <f t="shared" si="15"/>
        <v>0</v>
      </c>
    </row>
    <row r="28" spans="1:79" s="5" customFormat="1" ht="18.75" x14ac:dyDescent="0.3">
      <c r="A28" s="66"/>
      <c r="B28" s="268" t="s">
        <v>371</v>
      </c>
      <c r="C28" s="317"/>
      <c r="D28" s="71" t="s">
        <v>99</v>
      </c>
      <c r="E28" s="199"/>
      <c r="F28" s="199">
        <v>74</v>
      </c>
      <c r="G28" s="199">
        <v>90</v>
      </c>
      <c r="H28" s="199">
        <v>95</v>
      </c>
      <c r="I28" s="199">
        <v>90</v>
      </c>
      <c r="J28" s="199">
        <v>87</v>
      </c>
      <c r="K28" s="199">
        <v>84</v>
      </c>
      <c r="L28" s="269">
        <v>98</v>
      </c>
      <c r="M28" s="269">
        <v>90</v>
      </c>
      <c r="N28" s="269">
        <v>93</v>
      </c>
      <c r="O28" s="269">
        <v>94</v>
      </c>
      <c r="P28" s="269">
        <v>94</v>
      </c>
      <c r="Q28" s="269">
        <v>87</v>
      </c>
      <c r="R28" s="269">
        <v>87</v>
      </c>
      <c r="S28" s="267">
        <v>96</v>
      </c>
      <c r="T28" s="215">
        <v>88</v>
      </c>
      <c r="U28" s="215"/>
      <c r="V28" s="215"/>
      <c r="W28" s="215"/>
      <c r="X28" s="215"/>
      <c r="Y28" s="215"/>
      <c r="Z28" s="215">
        <v>96</v>
      </c>
      <c r="AA28" s="215">
        <v>98</v>
      </c>
      <c r="AB28" s="215">
        <v>98</v>
      </c>
      <c r="AC28" s="215">
        <v>100</v>
      </c>
      <c r="AD28" s="216">
        <v>96</v>
      </c>
      <c r="AE28" s="216">
        <v>97</v>
      </c>
      <c r="AF28" s="216"/>
      <c r="AG28" s="216"/>
      <c r="AH28" s="216"/>
      <c r="AI28" s="216">
        <v>95</v>
      </c>
      <c r="AJ28" s="216"/>
      <c r="AK28" s="216"/>
      <c r="AL28" s="216">
        <v>94</v>
      </c>
      <c r="AM28" s="216">
        <v>100</v>
      </c>
      <c r="AN28" s="216">
        <v>96</v>
      </c>
      <c r="AO28" s="216">
        <v>92</v>
      </c>
      <c r="AP28" s="218">
        <v>95</v>
      </c>
      <c r="AQ28" s="218">
        <v>90</v>
      </c>
      <c r="AR28" s="218">
        <v>93</v>
      </c>
      <c r="AS28" s="218"/>
      <c r="AT28" s="218"/>
      <c r="AU28" s="218"/>
      <c r="AV28" s="218"/>
      <c r="AW28" s="218"/>
      <c r="AX28" s="218"/>
      <c r="AY28" s="218">
        <v>90</v>
      </c>
      <c r="AZ28" s="218">
        <v>99</v>
      </c>
      <c r="BA28" s="218">
        <v>94</v>
      </c>
      <c r="BB28" s="218">
        <v>98</v>
      </c>
      <c r="BC28" s="218"/>
      <c r="BD28" s="218"/>
      <c r="BE28" s="218"/>
      <c r="BF28" s="218"/>
      <c r="BG28" s="218"/>
      <c r="BH28" s="218"/>
      <c r="BI28" s="218"/>
      <c r="BJ28" s="218"/>
      <c r="BK28" s="218"/>
      <c r="BL28" s="218"/>
      <c r="BM28" s="218"/>
      <c r="BN28" s="40">
        <f t="shared" si="3"/>
        <v>86.666666666666671</v>
      </c>
      <c r="BO28" s="73">
        <f t="shared" si="4"/>
        <v>91.857142857142861</v>
      </c>
      <c r="BP28" s="80">
        <f t="shared" si="5"/>
        <v>96</v>
      </c>
      <c r="BQ28" s="133">
        <f t="shared" si="6"/>
        <v>95.714285714285708</v>
      </c>
      <c r="BR28" s="133">
        <f t="shared" si="7"/>
        <v>94.142857142857139</v>
      </c>
      <c r="BS28" s="133" t="e">
        <f t="shared" si="8"/>
        <v>#DIV/0!</v>
      </c>
      <c r="BT28" s="40">
        <f t="shared" si="9"/>
        <v>92.969696969696969</v>
      </c>
      <c r="BU28" s="24">
        <f t="shared" si="10"/>
        <v>27</v>
      </c>
      <c r="BV28" s="24">
        <f t="shared" si="11"/>
        <v>6</v>
      </c>
      <c r="BW28" s="24">
        <f t="shared" si="12"/>
        <v>0</v>
      </c>
      <c r="BX28" s="24">
        <f t="shared" si="13"/>
        <v>33</v>
      </c>
      <c r="BY28" s="25">
        <f t="shared" si="14"/>
        <v>81.818181818181827</v>
      </c>
      <c r="CA28" s="22">
        <f t="shared" si="15"/>
        <v>0</v>
      </c>
    </row>
    <row r="29" spans="1:79" s="5" customFormat="1" ht="18.75" x14ac:dyDescent="0.3">
      <c r="A29" s="66"/>
      <c r="B29" s="268" t="s">
        <v>372</v>
      </c>
      <c r="C29" s="317"/>
      <c r="D29" s="71" t="s">
        <v>99</v>
      </c>
      <c r="E29" s="199"/>
      <c r="F29" s="199">
        <v>72</v>
      </c>
      <c r="G29" s="199">
        <v>77</v>
      </c>
      <c r="H29" s="199">
        <v>90</v>
      </c>
      <c r="I29" s="199">
        <v>86</v>
      </c>
      <c r="J29" s="199">
        <v>76</v>
      </c>
      <c r="K29" s="199">
        <v>76</v>
      </c>
      <c r="L29" s="269">
        <v>83</v>
      </c>
      <c r="M29" s="269">
        <v>79</v>
      </c>
      <c r="N29" s="269">
        <v>75</v>
      </c>
      <c r="O29" s="269">
        <v>94</v>
      </c>
      <c r="P29" s="269">
        <v>79</v>
      </c>
      <c r="Q29" s="269">
        <v>72</v>
      </c>
      <c r="R29" s="269">
        <v>68</v>
      </c>
      <c r="S29" s="267">
        <v>84</v>
      </c>
      <c r="T29" s="215">
        <v>83</v>
      </c>
      <c r="U29" s="215"/>
      <c r="V29" s="215"/>
      <c r="W29" s="215"/>
      <c r="X29" s="215"/>
      <c r="Y29" s="215"/>
      <c r="Z29" s="215">
        <v>80</v>
      </c>
      <c r="AA29" s="215">
        <v>92</v>
      </c>
      <c r="AB29" s="215">
        <v>85</v>
      </c>
      <c r="AC29" s="215">
        <v>95</v>
      </c>
      <c r="AD29" s="216">
        <v>81</v>
      </c>
      <c r="AE29" s="216">
        <v>90</v>
      </c>
      <c r="AF29" s="216"/>
      <c r="AG29" s="216"/>
      <c r="AH29" s="216"/>
      <c r="AI29" s="216">
        <v>77</v>
      </c>
      <c r="AJ29" s="216"/>
      <c r="AK29" s="216"/>
      <c r="AL29" s="216">
        <v>87</v>
      </c>
      <c r="AM29" s="216">
        <v>79</v>
      </c>
      <c r="AN29" s="216">
        <v>90</v>
      </c>
      <c r="AO29" s="216">
        <v>73</v>
      </c>
      <c r="AP29" s="218">
        <v>76</v>
      </c>
      <c r="AQ29" s="218">
        <v>75</v>
      </c>
      <c r="AR29" s="218">
        <v>78</v>
      </c>
      <c r="AS29" s="218"/>
      <c r="AT29" s="218"/>
      <c r="AU29" s="218"/>
      <c r="AV29" s="218"/>
      <c r="AW29" s="218"/>
      <c r="AX29" s="218"/>
      <c r="AY29" s="218">
        <v>74</v>
      </c>
      <c r="AZ29" s="218">
        <v>85</v>
      </c>
      <c r="BA29" s="218">
        <v>75</v>
      </c>
      <c r="BB29" s="218">
        <v>85</v>
      </c>
      <c r="BC29" s="218"/>
      <c r="BD29" s="218"/>
      <c r="BE29" s="218"/>
      <c r="BF29" s="218"/>
      <c r="BG29" s="218"/>
      <c r="BH29" s="218"/>
      <c r="BI29" s="218"/>
      <c r="BJ29" s="218"/>
      <c r="BK29" s="218"/>
      <c r="BL29" s="218"/>
      <c r="BM29" s="218"/>
      <c r="BN29" s="40">
        <f t="shared" si="3"/>
        <v>79.5</v>
      </c>
      <c r="BO29" s="73">
        <f t="shared" si="4"/>
        <v>78.571428571428569</v>
      </c>
      <c r="BP29" s="80">
        <f t="shared" si="5"/>
        <v>86.5</v>
      </c>
      <c r="BQ29" s="133">
        <f t="shared" si="6"/>
        <v>82.428571428571431</v>
      </c>
      <c r="BR29" s="133">
        <f t="shared" si="7"/>
        <v>78.285714285714292</v>
      </c>
      <c r="BS29" s="133" t="e">
        <f t="shared" si="8"/>
        <v>#DIV/0!</v>
      </c>
      <c r="BT29" s="40">
        <f t="shared" si="9"/>
        <v>80.939393939393938</v>
      </c>
      <c r="BU29" s="24">
        <f t="shared" si="10"/>
        <v>6</v>
      </c>
      <c r="BV29" s="24">
        <f t="shared" si="11"/>
        <v>23</v>
      </c>
      <c r="BW29" s="24">
        <f t="shared" si="12"/>
        <v>4</v>
      </c>
      <c r="BX29" s="24">
        <f t="shared" si="13"/>
        <v>33</v>
      </c>
      <c r="BY29" s="25">
        <f t="shared" si="14"/>
        <v>18.181818181818183</v>
      </c>
      <c r="CA29" s="22">
        <f t="shared" si="15"/>
        <v>0</v>
      </c>
    </row>
    <row r="30" spans="1:79" s="5" customFormat="1" ht="18.75" x14ac:dyDescent="0.3">
      <c r="A30" s="66"/>
      <c r="B30" s="268" t="s">
        <v>373</v>
      </c>
      <c r="C30" s="317"/>
      <c r="D30" s="71" t="s">
        <v>99</v>
      </c>
      <c r="E30" s="199"/>
      <c r="F30" s="199">
        <v>82</v>
      </c>
      <c r="G30" s="199">
        <v>74</v>
      </c>
      <c r="H30" s="199">
        <v>82</v>
      </c>
      <c r="I30" s="199">
        <v>81</v>
      </c>
      <c r="J30" s="199">
        <v>75</v>
      </c>
      <c r="K30" s="199">
        <v>65</v>
      </c>
      <c r="L30" s="269">
        <v>74</v>
      </c>
      <c r="M30" s="269">
        <v>76</v>
      </c>
      <c r="N30" s="269">
        <v>79</v>
      </c>
      <c r="O30" s="269">
        <v>68</v>
      </c>
      <c r="P30" s="269">
        <v>68</v>
      </c>
      <c r="Q30" s="269">
        <v>87</v>
      </c>
      <c r="R30" s="269">
        <v>65</v>
      </c>
      <c r="S30" s="267">
        <v>91</v>
      </c>
      <c r="T30" s="215">
        <v>81</v>
      </c>
      <c r="U30" s="215"/>
      <c r="V30" s="215"/>
      <c r="W30" s="215"/>
      <c r="X30" s="215"/>
      <c r="Y30" s="215"/>
      <c r="Z30" s="215">
        <v>90</v>
      </c>
      <c r="AA30" s="215">
        <v>84</v>
      </c>
      <c r="AB30" s="215">
        <v>90</v>
      </c>
      <c r="AC30" s="215">
        <v>92</v>
      </c>
      <c r="AD30" s="216">
        <v>86</v>
      </c>
      <c r="AE30" s="216">
        <v>90</v>
      </c>
      <c r="AF30" s="216"/>
      <c r="AG30" s="216"/>
      <c r="AH30" s="216"/>
      <c r="AI30" s="216">
        <v>91</v>
      </c>
      <c r="AJ30" s="216"/>
      <c r="AK30" s="216"/>
      <c r="AL30" s="216">
        <v>92</v>
      </c>
      <c r="AM30" s="216">
        <v>97</v>
      </c>
      <c r="AN30" s="216">
        <v>83</v>
      </c>
      <c r="AO30" s="216">
        <v>88</v>
      </c>
      <c r="AP30" s="218">
        <v>82</v>
      </c>
      <c r="AQ30" s="218">
        <v>80</v>
      </c>
      <c r="AR30" s="218">
        <v>93</v>
      </c>
      <c r="AS30" s="218"/>
      <c r="AT30" s="218"/>
      <c r="AU30" s="218"/>
      <c r="AV30" s="218"/>
      <c r="AW30" s="218"/>
      <c r="AX30" s="218"/>
      <c r="AY30" s="218">
        <v>94</v>
      </c>
      <c r="AZ30" s="218">
        <v>92</v>
      </c>
      <c r="BA30" s="218">
        <v>70</v>
      </c>
      <c r="BB30" s="218">
        <v>99</v>
      </c>
      <c r="BC30" s="218"/>
      <c r="BD30" s="218"/>
      <c r="BE30" s="218"/>
      <c r="BF30" s="218"/>
      <c r="BG30" s="218"/>
      <c r="BH30" s="218"/>
      <c r="BI30" s="218"/>
      <c r="BJ30" s="218"/>
      <c r="BK30" s="218"/>
      <c r="BL30" s="218"/>
      <c r="BM30" s="218"/>
      <c r="BN30" s="40">
        <f t="shared" si="3"/>
        <v>76.5</v>
      </c>
      <c r="BO30" s="73">
        <f t="shared" si="4"/>
        <v>73.857142857142861</v>
      </c>
      <c r="BP30" s="80">
        <f t="shared" si="5"/>
        <v>88</v>
      </c>
      <c r="BQ30" s="133">
        <f t="shared" si="6"/>
        <v>89.571428571428569</v>
      </c>
      <c r="BR30" s="133">
        <f t="shared" si="7"/>
        <v>87.142857142857139</v>
      </c>
      <c r="BS30" s="133" t="e">
        <f t="shared" si="8"/>
        <v>#DIV/0!</v>
      </c>
      <c r="BT30" s="40">
        <f t="shared" si="9"/>
        <v>83.060606060606062</v>
      </c>
      <c r="BU30" s="24">
        <f t="shared" si="10"/>
        <v>12</v>
      </c>
      <c r="BV30" s="24">
        <f t="shared" si="11"/>
        <v>16</v>
      </c>
      <c r="BW30" s="24">
        <f t="shared" si="12"/>
        <v>5</v>
      </c>
      <c r="BX30" s="24">
        <f t="shared" si="13"/>
        <v>33</v>
      </c>
      <c r="BY30" s="25">
        <f t="shared" si="14"/>
        <v>36.363636363636367</v>
      </c>
      <c r="CA30" s="22">
        <f t="shared" si="15"/>
        <v>0</v>
      </c>
    </row>
    <row r="31" spans="1:79" s="5" customFormat="1" ht="18.75" x14ac:dyDescent="0.3">
      <c r="A31" s="66"/>
      <c r="B31" s="268" t="s">
        <v>374</v>
      </c>
      <c r="C31" s="317"/>
      <c r="D31" s="71" t="s">
        <v>99</v>
      </c>
      <c r="E31" s="199"/>
      <c r="F31" s="199">
        <v>60</v>
      </c>
      <c r="G31" s="199">
        <v>71</v>
      </c>
      <c r="H31" s="199">
        <v>64</v>
      </c>
      <c r="I31" s="199">
        <v>79</v>
      </c>
      <c r="J31" s="199">
        <v>82</v>
      </c>
      <c r="K31" s="199">
        <v>68</v>
      </c>
      <c r="L31" s="269">
        <v>84</v>
      </c>
      <c r="M31" s="269">
        <v>78</v>
      </c>
      <c r="N31" s="269">
        <v>77</v>
      </c>
      <c r="O31" s="269">
        <v>68</v>
      </c>
      <c r="P31" s="269">
        <v>85</v>
      </c>
      <c r="Q31" s="269">
        <v>72</v>
      </c>
      <c r="R31" s="269">
        <v>70</v>
      </c>
      <c r="S31" s="267">
        <v>90</v>
      </c>
      <c r="T31" s="215">
        <v>90</v>
      </c>
      <c r="U31" s="215"/>
      <c r="V31" s="215"/>
      <c r="W31" s="215"/>
      <c r="X31" s="215"/>
      <c r="Y31" s="215"/>
      <c r="Z31" s="215">
        <v>98</v>
      </c>
      <c r="AA31" s="215">
        <v>91</v>
      </c>
      <c r="AB31" s="215">
        <v>100</v>
      </c>
      <c r="AC31" s="215">
        <v>95</v>
      </c>
      <c r="AD31" s="216">
        <v>89</v>
      </c>
      <c r="AE31" s="216">
        <v>95</v>
      </c>
      <c r="AF31" s="216"/>
      <c r="AG31" s="216"/>
      <c r="AH31" s="216"/>
      <c r="AI31" s="216">
        <v>98</v>
      </c>
      <c r="AJ31" s="216"/>
      <c r="AK31" s="216"/>
      <c r="AL31" s="216">
        <v>87</v>
      </c>
      <c r="AM31" s="216">
        <v>100</v>
      </c>
      <c r="AN31" s="216">
        <v>94</v>
      </c>
      <c r="AO31" s="216">
        <v>93</v>
      </c>
      <c r="AP31" s="218">
        <v>74</v>
      </c>
      <c r="AQ31" s="218">
        <v>80</v>
      </c>
      <c r="AR31" s="218">
        <v>70</v>
      </c>
      <c r="AS31" s="218"/>
      <c r="AT31" s="218"/>
      <c r="AU31" s="218"/>
      <c r="AV31" s="218"/>
      <c r="AW31" s="218"/>
      <c r="AX31" s="218"/>
      <c r="AY31" s="218">
        <v>95</v>
      </c>
      <c r="AZ31" s="218">
        <v>86</v>
      </c>
      <c r="BA31" s="218">
        <v>65</v>
      </c>
      <c r="BB31" s="218">
        <v>77</v>
      </c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40">
        <f t="shared" si="3"/>
        <v>70.666666666666671</v>
      </c>
      <c r="BO31" s="73">
        <f t="shared" si="4"/>
        <v>76.285714285714292</v>
      </c>
      <c r="BP31" s="80">
        <f t="shared" si="5"/>
        <v>94</v>
      </c>
      <c r="BQ31" s="133">
        <f t="shared" si="6"/>
        <v>93.714285714285708</v>
      </c>
      <c r="BR31" s="133">
        <f t="shared" si="7"/>
        <v>78.142857142857139</v>
      </c>
      <c r="BS31" s="133" t="e">
        <f t="shared" si="8"/>
        <v>#DIV/0!</v>
      </c>
      <c r="BT31" s="40">
        <f t="shared" si="9"/>
        <v>82.575757575757578</v>
      </c>
      <c r="BU31" s="24">
        <f t="shared" si="10"/>
        <v>12</v>
      </c>
      <c r="BV31" s="24">
        <f t="shared" si="11"/>
        <v>12</v>
      </c>
      <c r="BW31" s="24">
        <f t="shared" si="12"/>
        <v>9</v>
      </c>
      <c r="BX31" s="24">
        <f t="shared" si="13"/>
        <v>33</v>
      </c>
      <c r="BY31" s="25">
        <f t="shared" si="14"/>
        <v>36.363636363636367</v>
      </c>
      <c r="CA31" s="22">
        <f t="shared" si="15"/>
        <v>0</v>
      </c>
    </row>
    <row r="32" spans="1:79" s="5" customFormat="1" ht="18.75" x14ac:dyDescent="0.3">
      <c r="A32" s="66"/>
      <c r="B32" s="268" t="s">
        <v>375</v>
      </c>
      <c r="C32" s="317" t="s">
        <v>73</v>
      </c>
      <c r="D32" s="71" t="s">
        <v>395</v>
      </c>
      <c r="E32" s="199"/>
      <c r="F32" s="199">
        <v>60</v>
      </c>
      <c r="G32" s="199">
        <v>62</v>
      </c>
      <c r="H32" s="199">
        <v>74</v>
      </c>
      <c r="I32" s="199">
        <v>68</v>
      </c>
      <c r="J32" s="199">
        <v>64</v>
      </c>
      <c r="K32" s="199">
        <v>65</v>
      </c>
      <c r="L32" s="269">
        <v>68</v>
      </c>
      <c r="M32" s="269">
        <v>71</v>
      </c>
      <c r="N32" s="269">
        <v>74</v>
      </c>
      <c r="O32" s="269">
        <v>94</v>
      </c>
      <c r="P32" s="269">
        <v>75</v>
      </c>
      <c r="Q32" s="269">
        <v>60</v>
      </c>
      <c r="R32" s="269">
        <v>63</v>
      </c>
      <c r="S32" s="267">
        <v>80</v>
      </c>
      <c r="T32" s="215">
        <v>71</v>
      </c>
      <c r="U32" s="215">
        <v>77</v>
      </c>
      <c r="V32" s="215"/>
      <c r="W32" s="215"/>
      <c r="X32" s="215"/>
      <c r="Y32" s="215"/>
      <c r="Z32" s="215"/>
      <c r="AA32" s="215">
        <v>69</v>
      </c>
      <c r="AB32" s="215">
        <v>75</v>
      </c>
      <c r="AC32" s="215">
        <v>68</v>
      </c>
      <c r="AD32" s="216">
        <v>70</v>
      </c>
      <c r="AE32" s="216">
        <v>82</v>
      </c>
      <c r="AF32" s="216"/>
      <c r="AG32" s="216"/>
      <c r="AH32" s="216"/>
      <c r="AI32" s="216"/>
      <c r="AJ32" s="216"/>
      <c r="AK32" s="216">
        <v>60</v>
      </c>
      <c r="AL32" s="216">
        <v>60</v>
      </c>
      <c r="AM32" s="216">
        <v>90</v>
      </c>
      <c r="AN32" s="216">
        <v>92</v>
      </c>
      <c r="AO32" s="216">
        <v>80</v>
      </c>
      <c r="AP32" s="218">
        <v>62</v>
      </c>
      <c r="AQ32" s="218">
        <v>90</v>
      </c>
      <c r="AR32" s="218">
        <v>18</v>
      </c>
      <c r="AS32" s="218"/>
      <c r="AT32" s="218"/>
      <c r="AU32" s="218"/>
      <c r="AV32" s="218"/>
      <c r="AW32" s="218"/>
      <c r="AX32" s="218"/>
      <c r="AY32" s="218"/>
      <c r="AZ32" s="218">
        <v>73</v>
      </c>
      <c r="BA32" s="218">
        <v>65</v>
      </c>
      <c r="BB32" s="218">
        <v>65</v>
      </c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40">
        <f t="shared" si="3"/>
        <v>65.5</v>
      </c>
      <c r="BO32" s="73">
        <f t="shared" si="4"/>
        <v>72.142857142857139</v>
      </c>
      <c r="BP32" s="80">
        <f t="shared" si="5"/>
        <v>73.333333333333329</v>
      </c>
      <c r="BQ32" s="133">
        <f t="shared" si="6"/>
        <v>76.285714285714292</v>
      </c>
      <c r="BR32" s="133" t="str">
        <f t="shared" si="7"/>
        <v>Нет п/оц.</v>
      </c>
      <c r="BS32" s="133" t="e">
        <f t="shared" si="8"/>
        <v>#DIV/0!</v>
      </c>
      <c r="BT32" s="40" t="str">
        <f t="shared" si="9"/>
        <v>Нет п/оц.</v>
      </c>
      <c r="BU32" s="24">
        <f t="shared" si="10"/>
        <v>4</v>
      </c>
      <c r="BV32" s="24">
        <f t="shared" si="11"/>
        <v>8</v>
      </c>
      <c r="BW32" s="24">
        <f t="shared" si="12"/>
        <v>19</v>
      </c>
      <c r="BX32" s="24">
        <f t="shared" si="13"/>
        <v>31</v>
      </c>
      <c r="BY32" s="25">
        <f t="shared" si="14"/>
        <v>12.903225806451612</v>
      </c>
      <c r="CA32" s="22">
        <f t="shared" si="15"/>
        <v>1</v>
      </c>
    </row>
    <row r="33" spans="1:79" s="5" customFormat="1" ht="18.75" x14ac:dyDescent="0.3">
      <c r="A33" s="66"/>
      <c r="B33" s="268" t="s">
        <v>389</v>
      </c>
      <c r="C33" s="318"/>
      <c r="D33" s="71" t="s">
        <v>395</v>
      </c>
      <c r="E33" s="199"/>
      <c r="F33" s="199">
        <v>76</v>
      </c>
      <c r="G33" s="199">
        <v>87</v>
      </c>
      <c r="H33" s="199">
        <v>94</v>
      </c>
      <c r="I33" s="199">
        <v>87</v>
      </c>
      <c r="J33" s="199">
        <v>87</v>
      </c>
      <c r="K33" s="199">
        <v>62</v>
      </c>
      <c r="L33" s="269">
        <v>82</v>
      </c>
      <c r="M33" s="269">
        <v>74</v>
      </c>
      <c r="N33" s="269">
        <v>94</v>
      </c>
      <c r="O33" s="269">
        <v>94</v>
      </c>
      <c r="P33" s="269">
        <v>85</v>
      </c>
      <c r="Q33" s="269">
        <v>75</v>
      </c>
      <c r="R33" s="269">
        <v>75</v>
      </c>
      <c r="S33" s="267">
        <v>78</v>
      </c>
      <c r="T33" s="215">
        <v>85</v>
      </c>
      <c r="U33" s="215"/>
      <c r="V33" s="215"/>
      <c r="W33" s="215"/>
      <c r="X33" s="215"/>
      <c r="Y33" s="215"/>
      <c r="Z33" s="215">
        <v>62</v>
      </c>
      <c r="AA33" s="215">
        <v>74</v>
      </c>
      <c r="AB33" s="215">
        <v>90</v>
      </c>
      <c r="AC33" s="215">
        <v>85</v>
      </c>
      <c r="AD33" s="216">
        <v>71</v>
      </c>
      <c r="AE33" s="216">
        <v>85</v>
      </c>
      <c r="AF33" s="216"/>
      <c r="AG33" s="216"/>
      <c r="AH33" s="216"/>
      <c r="AI33" s="216">
        <v>60</v>
      </c>
      <c r="AJ33" s="216"/>
      <c r="AK33" s="216"/>
      <c r="AL33" s="216">
        <v>75</v>
      </c>
      <c r="AM33" s="216">
        <v>94</v>
      </c>
      <c r="AN33" s="216">
        <v>83</v>
      </c>
      <c r="AO33" s="216">
        <v>85</v>
      </c>
      <c r="AP33" s="218">
        <v>60</v>
      </c>
      <c r="AQ33" s="218">
        <v>90</v>
      </c>
      <c r="AR33" s="218">
        <v>68</v>
      </c>
      <c r="AS33" s="218"/>
      <c r="AT33" s="218"/>
      <c r="AU33" s="218"/>
      <c r="AV33" s="218"/>
      <c r="AW33" s="218"/>
      <c r="AX33" s="218"/>
      <c r="AY33" s="218">
        <v>64</v>
      </c>
      <c r="AZ33" s="218">
        <v>90</v>
      </c>
      <c r="BA33" s="218">
        <v>70</v>
      </c>
      <c r="BB33" s="218">
        <v>80</v>
      </c>
      <c r="BC33" s="218"/>
      <c r="BD33" s="219"/>
      <c r="BE33" s="218"/>
      <c r="BF33" s="218"/>
      <c r="BG33" s="218"/>
      <c r="BH33" s="218"/>
      <c r="BI33" s="218"/>
      <c r="BJ33" s="219"/>
      <c r="BK33" s="219"/>
      <c r="BL33" s="218"/>
      <c r="BM33" s="219"/>
      <c r="BN33" s="40">
        <f t="shared" si="3"/>
        <v>82.166666666666671</v>
      </c>
      <c r="BO33" s="73">
        <f t="shared" si="4"/>
        <v>82.714285714285708</v>
      </c>
      <c r="BP33" s="80">
        <f t="shared" si="5"/>
        <v>79</v>
      </c>
      <c r="BQ33" s="133">
        <f t="shared" si="6"/>
        <v>79</v>
      </c>
      <c r="BR33" s="133">
        <f t="shared" si="7"/>
        <v>74.571428571428569</v>
      </c>
      <c r="BS33" s="133" t="e">
        <f t="shared" si="8"/>
        <v>#DIV/0!</v>
      </c>
      <c r="BT33" s="40">
        <f t="shared" si="9"/>
        <v>79.424242424242422</v>
      </c>
      <c r="BU33" s="24">
        <f t="shared" si="10"/>
        <v>7</v>
      </c>
      <c r="BV33" s="24">
        <f t="shared" si="11"/>
        <v>18</v>
      </c>
      <c r="BW33" s="24">
        <f t="shared" si="12"/>
        <v>8</v>
      </c>
      <c r="BX33" s="24">
        <f t="shared" si="13"/>
        <v>33</v>
      </c>
      <c r="BY33" s="25">
        <f t="shared" si="14"/>
        <v>21.212121212121211</v>
      </c>
      <c r="CA33" s="22">
        <f t="shared" si="15"/>
        <v>0</v>
      </c>
    </row>
    <row r="34" spans="1:79" s="5" customFormat="1" ht="18.75" x14ac:dyDescent="0.3">
      <c r="A34" s="66"/>
      <c r="B34" s="268" t="s">
        <v>376</v>
      </c>
      <c r="C34" s="317" t="s">
        <v>73</v>
      </c>
      <c r="D34" s="71" t="s">
        <v>395</v>
      </c>
      <c r="E34" s="199"/>
      <c r="F34" s="199">
        <v>63</v>
      </c>
      <c r="G34" s="199">
        <v>70</v>
      </c>
      <c r="H34" s="199">
        <v>70</v>
      </c>
      <c r="I34" s="199">
        <v>67</v>
      </c>
      <c r="J34" s="199">
        <v>64</v>
      </c>
      <c r="K34" s="199">
        <v>65</v>
      </c>
      <c r="L34" s="267">
        <v>64</v>
      </c>
      <c r="M34" s="269">
        <v>60</v>
      </c>
      <c r="N34" s="269">
        <v>60</v>
      </c>
      <c r="O34" s="269">
        <v>85</v>
      </c>
      <c r="P34" s="269">
        <v>62</v>
      </c>
      <c r="Q34" s="269">
        <v>60</v>
      </c>
      <c r="R34" s="267">
        <v>60</v>
      </c>
      <c r="S34" s="267">
        <v>60</v>
      </c>
      <c r="T34" s="215">
        <v>61</v>
      </c>
      <c r="U34" s="215">
        <v>60</v>
      </c>
      <c r="V34" s="215"/>
      <c r="W34" s="215"/>
      <c r="X34" s="215"/>
      <c r="Y34" s="215"/>
      <c r="Z34" s="215"/>
      <c r="AA34" s="215">
        <v>60</v>
      </c>
      <c r="AB34" s="215">
        <v>65</v>
      </c>
      <c r="AC34" s="215">
        <v>65</v>
      </c>
      <c r="AD34" s="216">
        <v>60</v>
      </c>
      <c r="AE34" s="216">
        <v>0</v>
      </c>
      <c r="AF34" s="216"/>
      <c r="AG34" s="216"/>
      <c r="AH34" s="216"/>
      <c r="AI34" s="216"/>
      <c r="AJ34" s="216">
        <v>1</v>
      </c>
      <c r="AK34" s="216"/>
      <c r="AL34" s="216">
        <v>10</v>
      </c>
      <c r="AM34" s="216">
        <v>75</v>
      </c>
      <c r="AN34" s="216">
        <v>4</v>
      </c>
      <c r="AO34" s="216">
        <v>0</v>
      </c>
      <c r="AP34" s="218">
        <v>13</v>
      </c>
      <c r="AQ34" s="218">
        <v>60</v>
      </c>
      <c r="AR34" s="218">
        <v>0</v>
      </c>
      <c r="AS34" s="218"/>
      <c r="AT34" s="218"/>
      <c r="AU34" s="218"/>
      <c r="AV34" s="218"/>
      <c r="AW34" s="218"/>
      <c r="AX34" s="218"/>
      <c r="AY34" s="218"/>
      <c r="AZ34" s="218">
        <v>60</v>
      </c>
      <c r="BA34" s="218">
        <v>60</v>
      </c>
      <c r="BB34" s="218">
        <v>64</v>
      </c>
      <c r="BC34" s="218"/>
      <c r="BD34" s="218"/>
      <c r="BE34" s="218"/>
      <c r="BF34" s="218"/>
      <c r="BG34" s="218"/>
      <c r="BH34" s="218"/>
      <c r="BI34" s="218"/>
      <c r="BJ34" s="218"/>
      <c r="BK34" s="218"/>
      <c r="BL34" s="218"/>
      <c r="BM34" s="218"/>
      <c r="BN34" s="40">
        <f t="shared" si="3"/>
        <v>66.5</v>
      </c>
      <c r="BO34" s="73">
        <f t="shared" si="4"/>
        <v>64.428571428571431</v>
      </c>
      <c r="BP34" s="80">
        <f t="shared" si="5"/>
        <v>61.833333333333336</v>
      </c>
      <c r="BQ34" s="133" t="str">
        <f t="shared" si="6"/>
        <v>Нет п/оц.</v>
      </c>
      <c r="BR34" s="133" t="str">
        <f t="shared" si="7"/>
        <v>Нет п/оц.</v>
      </c>
      <c r="BS34" s="133" t="e">
        <f t="shared" si="8"/>
        <v>#DIV/0!</v>
      </c>
      <c r="BT34" s="40" t="str">
        <f t="shared" si="9"/>
        <v>Нет п/оц.</v>
      </c>
      <c r="BU34" s="24">
        <f t="shared" si="10"/>
        <v>0</v>
      </c>
      <c r="BV34" s="24">
        <f t="shared" si="11"/>
        <v>2</v>
      </c>
      <c r="BW34" s="24">
        <f t="shared" si="12"/>
        <v>23</v>
      </c>
      <c r="BX34" s="24">
        <f t="shared" si="13"/>
        <v>25</v>
      </c>
      <c r="BY34" s="25">
        <f t="shared" si="14"/>
        <v>0</v>
      </c>
      <c r="CA34" s="22">
        <f t="shared" si="15"/>
        <v>7</v>
      </c>
    </row>
    <row r="35" spans="1:79" s="5" customFormat="1" ht="18.75" x14ac:dyDescent="0.3">
      <c r="A35" s="66"/>
      <c r="B35" s="268" t="s">
        <v>377</v>
      </c>
      <c r="C35" s="317" t="s">
        <v>73</v>
      </c>
      <c r="D35" s="71" t="s">
        <v>395</v>
      </c>
      <c r="E35" s="199"/>
      <c r="F35" s="199">
        <v>60</v>
      </c>
      <c r="G35" s="199">
        <v>75</v>
      </c>
      <c r="H35" s="199">
        <v>77</v>
      </c>
      <c r="I35" s="199">
        <v>74</v>
      </c>
      <c r="J35" s="199">
        <v>74</v>
      </c>
      <c r="K35" s="199">
        <v>62</v>
      </c>
      <c r="L35" s="267">
        <v>64</v>
      </c>
      <c r="M35" s="267">
        <v>60</v>
      </c>
      <c r="N35" s="267">
        <v>69</v>
      </c>
      <c r="O35" s="267">
        <v>85</v>
      </c>
      <c r="P35" s="267">
        <v>60</v>
      </c>
      <c r="Q35" s="267">
        <v>60</v>
      </c>
      <c r="R35" s="267">
        <v>60</v>
      </c>
      <c r="S35" s="267">
        <v>63</v>
      </c>
      <c r="T35" s="215">
        <v>61</v>
      </c>
      <c r="U35" s="215"/>
      <c r="V35" s="215"/>
      <c r="W35" s="215"/>
      <c r="X35" s="215"/>
      <c r="Y35" s="215"/>
      <c r="Z35" s="215">
        <v>60</v>
      </c>
      <c r="AA35" s="215">
        <v>60</v>
      </c>
      <c r="AB35" s="215">
        <v>10</v>
      </c>
      <c r="AC35" s="215">
        <v>60</v>
      </c>
      <c r="AD35" s="216">
        <v>73</v>
      </c>
      <c r="AE35" s="216">
        <v>64</v>
      </c>
      <c r="AF35" s="216"/>
      <c r="AG35" s="216"/>
      <c r="AH35" s="216"/>
      <c r="AI35" s="216">
        <v>80</v>
      </c>
      <c r="AJ35" s="216"/>
      <c r="AK35" s="216"/>
      <c r="AL35" s="216">
        <v>61</v>
      </c>
      <c r="AM35" s="216">
        <v>85</v>
      </c>
      <c r="AN35" s="216">
        <v>70</v>
      </c>
      <c r="AO35" s="216">
        <v>66</v>
      </c>
      <c r="AP35" s="218">
        <v>30</v>
      </c>
      <c r="AQ35" s="218">
        <v>80</v>
      </c>
      <c r="AR35" s="218">
        <v>23</v>
      </c>
      <c r="AS35" s="218"/>
      <c r="AT35" s="218"/>
      <c r="AU35" s="218"/>
      <c r="AV35" s="218"/>
      <c r="AW35" s="218"/>
      <c r="AX35" s="218"/>
      <c r="AY35" s="218">
        <v>40</v>
      </c>
      <c r="AZ35" s="218">
        <v>84</v>
      </c>
      <c r="BA35" s="218">
        <v>63</v>
      </c>
      <c r="BB35" s="218">
        <v>74</v>
      </c>
      <c r="BC35" s="218"/>
      <c r="BD35" s="219"/>
      <c r="BE35" s="218"/>
      <c r="BF35" s="218"/>
      <c r="BG35" s="218"/>
      <c r="BH35" s="218"/>
      <c r="BI35" s="218"/>
      <c r="BJ35" s="218"/>
      <c r="BK35" s="218"/>
      <c r="BL35" s="218"/>
      <c r="BM35" s="218"/>
      <c r="BN35" s="40">
        <f t="shared" si="3"/>
        <v>70.333333333333329</v>
      </c>
      <c r="BO35" s="73">
        <f t="shared" si="4"/>
        <v>65.428571428571431</v>
      </c>
      <c r="BP35" s="80" t="str">
        <f t="shared" si="5"/>
        <v>Нет п/оц.</v>
      </c>
      <c r="BQ35" s="133">
        <f t="shared" si="6"/>
        <v>71.285714285714292</v>
      </c>
      <c r="BR35" s="133" t="str">
        <f t="shared" si="7"/>
        <v>Нет п/оц.</v>
      </c>
      <c r="BS35" s="133" t="e">
        <f t="shared" si="8"/>
        <v>#DIV/0!</v>
      </c>
      <c r="BT35" s="40" t="str">
        <f t="shared" si="9"/>
        <v>Нет п/оц.</v>
      </c>
      <c r="BU35" s="24">
        <f t="shared" si="10"/>
        <v>0</v>
      </c>
      <c r="BV35" s="24">
        <f t="shared" si="11"/>
        <v>10</v>
      </c>
      <c r="BW35" s="24">
        <f t="shared" si="12"/>
        <v>19</v>
      </c>
      <c r="BX35" s="24">
        <f t="shared" si="13"/>
        <v>29</v>
      </c>
      <c r="BY35" s="25">
        <f t="shared" si="14"/>
        <v>0</v>
      </c>
      <c r="CA35" s="22">
        <f t="shared" si="15"/>
        <v>4</v>
      </c>
    </row>
    <row r="36" spans="1:79" s="5" customFormat="1" ht="18.75" x14ac:dyDescent="0.3">
      <c r="A36" s="66"/>
      <c r="B36" s="268" t="s">
        <v>378</v>
      </c>
      <c r="C36" s="317" t="s">
        <v>73</v>
      </c>
      <c r="D36" s="71" t="s">
        <v>395</v>
      </c>
      <c r="E36" s="199"/>
      <c r="F36" s="199">
        <v>67</v>
      </c>
      <c r="G36" s="199">
        <v>90</v>
      </c>
      <c r="H36" s="199">
        <v>99</v>
      </c>
      <c r="I36" s="199">
        <v>91</v>
      </c>
      <c r="J36" s="199">
        <v>71</v>
      </c>
      <c r="K36" s="199">
        <v>61</v>
      </c>
      <c r="L36" s="267">
        <v>70</v>
      </c>
      <c r="M36" s="267">
        <v>77</v>
      </c>
      <c r="N36" s="267">
        <v>82</v>
      </c>
      <c r="O36" s="267">
        <v>94</v>
      </c>
      <c r="P36" s="267">
        <v>77</v>
      </c>
      <c r="Q36" s="267">
        <v>72</v>
      </c>
      <c r="R36" s="267">
        <v>80</v>
      </c>
      <c r="S36" s="267">
        <v>95</v>
      </c>
      <c r="T36" s="215">
        <v>96</v>
      </c>
      <c r="U36" s="215"/>
      <c r="V36" s="215"/>
      <c r="W36" s="215"/>
      <c r="X36" s="215"/>
      <c r="Y36" s="215"/>
      <c r="Z36" s="215">
        <v>79</v>
      </c>
      <c r="AA36" s="215">
        <v>93</v>
      </c>
      <c r="AB36" s="215">
        <v>80</v>
      </c>
      <c r="AC36" s="215">
        <v>92</v>
      </c>
      <c r="AD36" s="216">
        <v>95</v>
      </c>
      <c r="AE36" s="216">
        <v>93</v>
      </c>
      <c r="AF36" s="216"/>
      <c r="AG36" s="216"/>
      <c r="AH36" s="216"/>
      <c r="AI36" s="216">
        <v>77</v>
      </c>
      <c r="AJ36" s="216"/>
      <c r="AK36" s="216"/>
      <c r="AL36" s="216">
        <v>92</v>
      </c>
      <c r="AM36" s="216">
        <v>100</v>
      </c>
      <c r="AN36" s="216">
        <v>90</v>
      </c>
      <c r="AO36" s="216">
        <v>91</v>
      </c>
      <c r="AP36" s="218">
        <v>81</v>
      </c>
      <c r="AQ36" s="218">
        <v>90</v>
      </c>
      <c r="AR36" s="218">
        <v>96</v>
      </c>
      <c r="AS36" s="218"/>
      <c r="AT36" s="218"/>
      <c r="AU36" s="218"/>
      <c r="AV36" s="218"/>
      <c r="AW36" s="218"/>
      <c r="AX36" s="218"/>
      <c r="AY36" s="218">
        <v>75</v>
      </c>
      <c r="AZ36" s="218">
        <v>83</v>
      </c>
      <c r="BA36" s="218">
        <v>94</v>
      </c>
      <c r="BB36" s="218">
        <v>92</v>
      </c>
      <c r="BC36" s="218"/>
      <c r="BD36" s="218"/>
      <c r="BE36" s="218"/>
      <c r="BF36" s="219"/>
      <c r="BG36" s="219"/>
      <c r="BH36" s="218"/>
      <c r="BI36" s="218"/>
      <c r="BJ36" s="219"/>
      <c r="BK36" s="218"/>
      <c r="BL36" s="218"/>
      <c r="BM36" s="218"/>
      <c r="BN36" s="40">
        <f t="shared" si="3"/>
        <v>79.833333333333329</v>
      </c>
      <c r="BO36" s="73">
        <f t="shared" si="4"/>
        <v>78.857142857142861</v>
      </c>
      <c r="BP36" s="80">
        <f t="shared" si="5"/>
        <v>89.166666666666671</v>
      </c>
      <c r="BQ36" s="133">
        <f t="shared" si="6"/>
        <v>91.142857142857139</v>
      </c>
      <c r="BR36" s="133">
        <f t="shared" si="7"/>
        <v>87.285714285714292</v>
      </c>
      <c r="BS36" s="133" t="e">
        <f t="shared" si="8"/>
        <v>#DIV/0!</v>
      </c>
      <c r="BT36" s="40">
        <f t="shared" si="9"/>
        <v>85.303030303030297</v>
      </c>
      <c r="BU36" s="24">
        <f t="shared" si="10"/>
        <v>18</v>
      </c>
      <c r="BV36" s="24">
        <f t="shared" si="11"/>
        <v>10</v>
      </c>
      <c r="BW36" s="24">
        <f t="shared" si="12"/>
        <v>5</v>
      </c>
      <c r="BX36" s="24">
        <f t="shared" si="13"/>
        <v>33</v>
      </c>
      <c r="BY36" s="25">
        <f t="shared" si="14"/>
        <v>54.54545454545454</v>
      </c>
      <c r="CA36" s="22">
        <f t="shared" si="15"/>
        <v>0</v>
      </c>
    </row>
    <row r="37" spans="1:79" s="5" customFormat="1" ht="18.75" x14ac:dyDescent="0.3">
      <c r="A37" s="66">
        <v>10</v>
      </c>
      <c r="B37" s="268" t="s">
        <v>379</v>
      </c>
      <c r="C37" s="317" t="s">
        <v>73</v>
      </c>
      <c r="D37" s="71" t="s">
        <v>395</v>
      </c>
      <c r="E37" s="199"/>
      <c r="F37" s="199">
        <v>68</v>
      </c>
      <c r="G37" s="199">
        <v>77</v>
      </c>
      <c r="H37" s="199">
        <v>76</v>
      </c>
      <c r="I37" s="199">
        <v>80</v>
      </c>
      <c r="J37" s="199">
        <v>74</v>
      </c>
      <c r="K37" s="199">
        <v>74</v>
      </c>
      <c r="L37" s="267">
        <v>70</v>
      </c>
      <c r="M37" s="267">
        <v>65</v>
      </c>
      <c r="N37" s="267">
        <v>85</v>
      </c>
      <c r="O37" s="267">
        <v>94</v>
      </c>
      <c r="P37" s="267">
        <v>75</v>
      </c>
      <c r="Q37" s="267">
        <v>72</v>
      </c>
      <c r="R37" s="267">
        <v>75</v>
      </c>
      <c r="S37" s="267">
        <v>84</v>
      </c>
      <c r="T37" s="215">
        <v>78</v>
      </c>
      <c r="U37" s="215"/>
      <c r="V37" s="215"/>
      <c r="W37" s="215"/>
      <c r="X37" s="215"/>
      <c r="Y37" s="215"/>
      <c r="Z37" s="215">
        <v>66</v>
      </c>
      <c r="AA37" s="215">
        <v>63</v>
      </c>
      <c r="AB37" s="215">
        <v>71</v>
      </c>
      <c r="AC37" s="215">
        <v>75</v>
      </c>
      <c r="AD37" s="216">
        <v>81</v>
      </c>
      <c r="AE37" s="216">
        <v>79</v>
      </c>
      <c r="AF37" s="216"/>
      <c r="AG37" s="216"/>
      <c r="AH37" s="216"/>
      <c r="AI37" s="216">
        <v>71</v>
      </c>
      <c r="AJ37" s="216"/>
      <c r="AK37" s="216"/>
      <c r="AL37" s="216">
        <v>63</v>
      </c>
      <c r="AM37" s="216">
        <v>64</v>
      </c>
      <c r="AN37" s="216">
        <v>72</v>
      </c>
      <c r="AO37" s="216">
        <v>86</v>
      </c>
      <c r="AP37" s="218">
        <v>60</v>
      </c>
      <c r="AQ37" s="218">
        <v>70</v>
      </c>
      <c r="AR37" s="218">
        <v>62</v>
      </c>
      <c r="AS37" s="218"/>
      <c r="AT37" s="218"/>
      <c r="AU37" s="218"/>
      <c r="AV37" s="218"/>
      <c r="AW37" s="218"/>
      <c r="AX37" s="218"/>
      <c r="AY37" s="218">
        <v>66</v>
      </c>
      <c r="AZ37" s="218">
        <v>65</v>
      </c>
      <c r="BA37" s="218">
        <v>70</v>
      </c>
      <c r="BB37" s="218">
        <v>78</v>
      </c>
      <c r="BC37" s="218"/>
      <c r="BD37" s="218"/>
      <c r="BE37" s="218"/>
      <c r="BF37" s="218"/>
      <c r="BG37" s="218"/>
      <c r="BH37" s="218"/>
      <c r="BI37" s="218"/>
      <c r="BJ37" s="218"/>
      <c r="BK37" s="218"/>
      <c r="BL37" s="218"/>
      <c r="BM37" s="218"/>
      <c r="BN37" s="40">
        <f t="shared" si="3"/>
        <v>74.833333333333329</v>
      </c>
      <c r="BO37" s="73">
        <f t="shared" si="4"/>
        <v>76.571428571428569</v>
      </c>
      <c r="BP37" s="80">
        <f t="shared" si="5"/>
        <v>72.833333333333329</v>
      </c>
      <c r="BQ37" s="133">
        <f t="shared" si="6"/>
        <v>73.714285714285708</v>
      </c>
      <c r="BR37" s="133">
        <f t="shared" si="7"/>
        <v>67.285714285714292</v>
      </c>
      <c r="BS37" s="133" t="e">
        <f t="shared" si="8"/>
        <v>#DIV/0!</v>
      </c>
      <c r="BT37" s="40">
        <f t="shared" si="9"/>
        <v>73</v>
      </c>
      <c r="BU37" s="24">
        <f t="shared" si="10"/>
        <v>1</v>
      </c>
      <c r="BV37" s="24">
        <f t="shared" si="11"/>
        <v>15</v>
      </c>
      <c r="BW37" s="24">
        <f t="shared" si="12"/>
        <v>17</v>
      </c>
      <c r="BX37" s="24">
        <f t="shared" si="13"/>
        <v>33</v>
      </c>
      <c r="BY37" s="25">
        <f t="shared" si="14"/>
        <v>3.0303030303030303</v>
      </c>
      <c r="CA37" s="22">
        <f t="shared" si="15"/>
        <v>0</v>
      </c>
    </row>
    <row r="38" spans="1:79" s="5" customFormat="1" ht="18.75" x14ac:dyDescent="0.3">
      <c r="A38" s="66">
        <v>11</v>
      </c>
      <c r="B38" s="268" t="s">
        <v>380</v>
      </c>
      <c r="C38" s="317" t="s">
        <v>73</v>
      </c>
      <c r="D38" s="71" t="s">
        <v>395</v>
      </c>
      <c r="E38" s="199"/>
      <c r="F38" s="199">
        <v>74</v>
      </c>
      <c r="G38" s="199">
        <v>78</v>
      </c>
      <c r="H38" s="199">
        <v>83</v>
      </c>
      <c r="I38" s="199">
        <v>87</v>
      </c>
      <c r="J38" s="199">
        <v>81</v>
      </c>
      <c r="K38" s="199">
        <v>74</v>
      </c>
      <c r="L38" s="267">
        <v>80</v>
      </c>
      <c r="M38" s="269">
        <v>76</v>
      </c>
      <c r="N38" s="269">
        <v>84</v>
      </c>
      <c r="O38" s="269">
        <v>85</v>
      </c>
      <c r="P38" s="269">
        <v>75</v>
      </c>
      <c r="Q38" s="269">
        <v>75</v>
      </c>
      <c r="R38" s="267">
        <v>75</v>
      </c>
      <c r="S38" s="267">
        <v>83</v>
      </c>
      <c r="T38" s="215">
        <v>77</v>
      </c>
      <c r="U38" s="215"/>
      <c r="V38" s="215"/>
      <c r="W38" s="215"/>
      <c r="X38" s="215"/>
      <c r="Y38" s="215"/>
      <c r="Z38" s="215">
        <v>68</v>
      </c>
      <c r="AA38" s="215">
        <v>83</v>
      </c>
      <c r="AB38" s="215">
        <v>75</v>
      </c>
      <c r="AC38" s="215">
        <v>94</v>
      </c>
      <c r="AD38" s="216">
        <v>75</v>
      </c>
      <c r="AE38" s="216">
        <v>85</v>
      </c>
      <c r="AF38" s="216"/>
      <c r="AG38" s="216"/>
      <c r="AH38" s="216"/>
      <c r="AI38" s="216">
        <v>65</v>
      </c>
      <c r="AJ38" s="216"/>
      <c r="AK38" s="216"/>
      <c r="AL38" s="216">
        <v>63</v>
      </c>
      <c r="AM38" s="216">
        <v>88</v>
      </c>
      <c r="AN38" s="216">
        <v>80</v>
      </c>
      <c r="AO38" s="216">
        <v>79</v>
      </c>
      <c r="AP38" s="218">
        <v>60</v>
      </c>
      <c r="AQ38" s="218">
        <v>80</v>
      </c>
      <c r="AR38" s="218">
        <v>60</v>
      </c>
      <c r="AS38" s="218"/>
      <c r="AT38" s="218"/>
      <c r="AU38" s="218"/>
      <c r="AV38" s="218"/>
      <c r="AW38" s="218"/>
      <c r="AX38" s="218"/>
      <c r="AY38" s="218">
        <v>65</v>
      </c>
      <c r="AZ38" s="218">
        <v>79</v>
      </c>
      <c r="BA38" s="218">
        <v>86</v>
      </c>
      <c r="BB38" s="218">
        <v>79</v>
      </c>
      <c r="BC38" s="218"/>
      <c r="BD38" s="218"/>
      <c r="BE38" s="218"/>
      <c r="BF38" s="218"/>
      <c r="BG38" s="218"/>
      <c r="BH38" s="218"/>
      <c r="BI38" s="218"/>
      <c r="BJ38" s="218"/>
      <c r="BK38" s="218"/>
      <c r="BL38" s="218"/>
      <c r="BM38" s="218"/>
      <c r="BN38" s="40">
        <f t="shared" si="3"/>
        <v>79.5</v>
      </c>
      <c r="BO38" s="73">
        <f t="shared" si="4"/>
        <v>78.571428571428569</v>
      </c>
      <c r="BP38" s="80">
        <f t="shared" si="5"/>
        <v>80</v>
      </c>
      <c r="BQ38" s="133">
        <f t="shared" si="6"/>
        <v>76.428571428571431</v>
      </c>
      <c r="BR38" s="133">
        <f t="shared" si="7"/>
        <v>72.714285714285708</v>
      </c>
      <c r="BS38" s="133" t="e">
        <f t="shared" si="8"/>
        <v>#DIV/0!</v>
      </c>
      <c r="BT38" s="40">
        <f t="shared" si="9"/>
        <v>77.303030303030297</v>
      </c>
      <c r="BU38" s="24">
        <f t="shared" si="10"/>
        <v>1</v>
      </c>
      <c r="BV38" s="24">
        <f t="shared" si="11"/>
        <v>26</v>
      </c>
      <c r="BW38" s="24">
        <f t="shared" si="12"/>
        <v>6</v>
      </c>
      <c r="BX38" s="24">
        <f t="shared" si="13"/>
        <v>33</v>
      </c>
      <c r="BY38" s="25">
        <f t="shared" si="14"/>
        <v>3.0303030303030303</v>
      </c>
      <c r="CA38" s="22">
        <f t="shared" si="15"/>
        <v>0</v>
      </c>
    </row>
    <row r="39" spans="1:79" s="5" customFormat="1" ht="18.75" x14ac:dyDescent="0.3">
      <c r="A39" s="66">
        <v>12</v>
      </c>
      <c r="B39" s="268" t="s">
        <v>381</v>
      </c>
      <c r="C39" s="317" t="s">
        <v>73</v>
      </c>
      <c r="D39" s="71" t="s">
        <v>395</v>
      </c>
      <c r="E39" s="199"/>
      <c r="F39" s="199">
        <v>60</v>
      </c>
      <c r="G39" s="199">
        <v>84</v>
      </c>
      <c r="H39" s="199">
        <v>96</v>
      </c>
      <c r="I39" s="199">
        <v>90</v>
      </c>
      <c r="J39" s="199">
        <v>70</v>
      </c>
      <c r="K39" s="199">
        <v>60</v>
      </c>
      <c r="L39" s="267">
        <v>67</v>
      </c>
      <c r="M39" s="267">
        <v>70</v>
      </c>
      <c r="N39" s="267">
        <v>90</v>
      </c>
      <c r="O39" s="267">
        <v>85</v>
      </c>
      <c r="P39" s="267">
        <v>75</v>
      </c>
      <c r="Q39" s="267">
        <v>68</v>
      </c>
      <c r="R39" s="267">
        <v>62</v>
      </c>
      <c r="S39" s="267">
        <v>96</v>
      </c>
      <c r="T39" s="215">
        <v>76</v>
      </c>
      <c r="U39" s="215"/>
      <c r="V39" s="215"/>
      <c r="W39" s="215"/>
      <c r="X39" s="215"/>
      <c r="Y39" s="215"/>
      <c r="Z39" s="215">
        <v>83</v>
      </c>
      <c r="AA39" s="215">
        <v>69</v>
      </c>
      <c r="AB39" s="215">
        <v>90</v>
      </c>
      <c r="AC39" s="215">
        <v>92</v>
      </c>
      <c r="AD39" s="216">
        <v>64</v>
      </c>
      <c r="AE39" s="216">
        <v>85</v>
      </c>
      <c r="AF39" s="216"/>
      <c r="AG39" s="216"/>
      <c r="AH39" s="216"/>
      <c r="AI39" s="216">
        <v>90</v>
      </c>
      <c r="AJ39" s="216"/>
      <c r="AK39" s="216"/>
      <c r="AL39" s="216">
        <v>92</v>
      </c>
      <c r="AM39" s="216">
        <v>88</v>
      </c>
      <c r="AN39" s="216">
        <v>93</v>
      </c>
      <c r="AO39" s="216">
        <v>92</v>
      </c>
      <c r="AP39" s="218">
        <v>64</v>
      </c>
      <c r="AQ39" s="218">
        <v>95</v>
      </c>
      <c r="AR39" s="218">
        <v>82</v>
      </c>
      <c r="AS39" s="218"/>
      <c r="AT39" s="218"/>
      <c r="AU39" s="218"/>
      <c r="AV39" s="218"/>
      <c r="AW39" s="218"/>
      <c r="AX39" s="218"/>
      <c r="AY39" s="218">
        <v>85</v>
      </c>
      <c r="AZ39" s="218">
        <v>82</v>
      </c>
      <c r="BA39" s="218">
        <v>70</v>
      </c>
      <c r="BB39" s="218">
        <v>76</v>
      </c>
      <c r="BC39" s="218"/>
      <c r="BD39" s="218"/>
      <c r="BE39" s="218"/>
      <c r="BF39" s="219"/>
      <c r="BG39" s="218"/>
      <c r="BH39" s="218"/>
      <c r="BI39" s="218"/>
      <c r="BJ39" s="219"/>
      <c r="BK39" s="219"/>
      <c r="BL39" s="219"/>
      <c r="BM39" s="219"/>
      <c r="BN39" s="40">
        <f t="shared" si="3"/>
        <v>76.666666666666671</v>
      </c>
      <c r="BO39" s="73">
        <f t="shared" si="4"/>
        <v>73.857142857142861</v>
      </c>
      <c r="BP39" s="80">
        <f t="shared" si="5"/>
        <v>84.333333333333329</v>
      </c>
      <c r="BQ39" s="133">
        <f t="shared" si="6"/>
        <v>86.285714285714292</v>
      </c>
      <c r="BR39" s="133">
        <f t="shared" si="7"/>
        <v>79.142857142857139</v>
      </c>
      <c r="BS39" s="133" t="e">
        <f t="shared" si="8"/>
        <v>#DIV/0!</v>
      </c>
      <c r="BT39" s="40">
        <f t="shared" si="9"/>
        <v>80.030303030303031</v>
      </c>
      <c r="BU39" s="24">
        <f t="shared" si="10"/>
        <v>11</v>
      </c>
      <c r="BV39" s="24">
        <f t="shared" si="11"/>
        <v>11</v>
      </c>
      <c r="BW39" s="24">
        <f t="shared" si="12"/>
        <v>11</v>
      </c>
      <c r="BX39" s="24">
        <f t="shared" si="13"/>
        <v>33</v>
      </c>
      <c r="BY39" s="25">
        <f t="shared" si="14"/>
        <v>33.333333333333329</v>
      </c>
      <c r="CA39" s="22">
        <f t="shared" si="15"/>
        <v>0</v>
      </c>
    </row>
    <row r="40" spans="1:79" s="5" customFormat="1" ht="18.75" x14ac:dyDescent="0.3">
      <c r="A40" s="66">
        <v>13</v>
      </c>
      <c r="B40" s="320" t="s">
        <v>382</v>
      </c>
      <c r="C40" s="317" t="s">
        <v>73</v>
      </c>
      <c r="D40" s="71" t="s">
        <v>395</v>
      </c>
      <c r="E40" s="199"/>
      <c r="F40" s="199">
        <v>70</v>
      </c>
      <c r="G40" s="199">
        <v>84</v>
      </c>
      <c r="H40" s="199">
        <v>83</v>
      </c>
      <c r="I40" s="199">
        <v>78</v>
      </c>
      <c r="J40" s="199">
        <v>79</v>
      </c>
      <c r="K40" s="199">
        <v>62</v>
      </c>
      <c r="L40" s="267">
        <v>83</v>
      </c>
      <c r="M40" s="267">
        <v>74</v>
      </c>
      <c r="N40" s="267">
        <v>91</v>
      </c>
      <c r="O40" s="267">
        <v>94</v>
      </c>
      <c r="P40" s="267">
        <v>92</v>
      </c>
      <c r="Q40" s="267">
        <v>74</v>
      </c>
      <c r="R40" s="267">
        <v>84</v>
      </c>
      <c r="S40" s="267">
        <v>92</v>
      </c>
      <c r="T40" s="215">
        <v>100</v>
      </c>
      <c r="U40" s="215"/>
      <c r="V40" s="215"/>
      <c r="W40" s="215"/>
      <c r="X40" s="215"/>
      <c r="Y40" s="215"/>
      <c r="Z40" s="215">
        <v>85</v>
      </c>
      <c r="AA40" s="215">
        <v>93</v>
      </c>
      <c r="AB40" s="215">
        <v>90</v>
      </c>
      <c r="AC40" s="215">
        <v>100</v>
      </c>
      <c r="AD40" s="216">
        <v>84</v>
      </c>
      <c r="AE40" s="216">
        <v>89</v>
      </c>
      <c r="AF40" s="216"/>
      <c r="AG40" s="216"/>
      <c r="AH40" s="216"/>
      <c r="AI40" s="216">
        <v>90</v>
      </c>
      <c r="AJ40" s="216"/>
      <c r="AK40" s="216"/>
      <c r="AL40" s="216">
        <v>63</v>
      </c>
      <c r="AM40" s="216">
        <v>100</v>
      </c>
      <c r="AN40" s="216">
        <v>98</v>
      </c>
      <c r="AO40" s="216">
        <v>100</v>
      </c>
      <c r="AP40" s="218">
        <v>75</v>
      </c>
      <c r="AQ40" s="218">
        <v>80</v>
      </c>
      <c r="AR40" s="218">
        <v>87</v>
      </c>
      <c r="AS40" s="218"/>
      <c r="AT40" s="218"/>
      <c r="AU40" s="218"/>
      <c r="AV40" s="218"/>
      <c r="AW40" s="218"/>
      <c r="AX40" s="218"/>
      <c r="AY40" s="218">
        <v>87</v>
      </c>
      <c r="AZ40" s="218">
        <v>91</v>
      </c>
      <c r="BA40" s="218">
        <v>85</v>
      </c>
      <c r="BB40" s="218">
        <v>92</v>
      </c>
      <c r="BC40" s="218"/>
      <c r="BD40" s="218"/>
      <c r="BE40" s="218"/>
      <c r="BF40" s="218"/>
      <c r="BG40" s="218"/>
      <c r="BH40" s="218"/>
      <c r="BI40" s="218"/>
      <c r="BJ40" s="218"/>
      <c r="BK40" s="218"/>
      <c r="BL40" s="218"/>
      <c r="BM40" s="218"/>
      <c r="BN40" s="40">
        <f t="shared" si="3"/>
        <v>76</v>
      </c>
      <c r="BO40" s="73">
        <f t="shared" si="4"/>
        <v>84.571428571428569</v>
      </c>
      <c r="BP40" s="80">
        <f t="shared" si="5"/>
        <v>93.333333333333329</v>
      </c>
      <c r="BQ40" s="133">
        <f t="shared" si="6"/>
        <v>89.142857142857139</v>
      </c>
      <c r="BR40" s="133">
        <f t="shared" si="7"/>
        <v>85.285714285714292</v>
      </c>
      <c r="BS40" s="133" t="e">
        <f t="shared" si="8"/>
        <v>#DIV/0!</v>
      </c>
      <c r="BT40" s="40">
        <f t="shared" si="9"/>
        <v>85.727272727272734</v>
      </c>
      <c r="BU40" s="24">
        <f t="shared" si="10"/>
        <v>14</v>
      </c>
      <c r="BV40" s="24">
        <f t="shared" si="11"/>
        <v>16</v>
      </c>
      <c r="BW40" s="24">
        <f t="shared" si="12"/>
        <v>3</v>
      </c>
      <c r="BX40" s="24">
        <f t="shared" si="13"/>
        <v>33</v>
      </c>
      <c r="BY40" s="25">
        <f t="shared" si="14"/>
        <v>42.424242424242422</v>
      </c>
      <c r="CA40" s="22">
        <f t="shared" si="15"/>
        <v>0</v>
      </c>
    </row>
    <row r="41" spans="1:79" s="5" customFormat="1" ht="18.75" x14ac:dyDescent="0.3">
      <c r="A41" s="66">
        <v>16</v>
      </c>
      <c r="B41" s="268" t="s">
        <v>390</v>
      </c>
      <c r="C41" s="317"/>
      <c r="D41" s="71" t="s">
        <v>395</v>
      </c>
      <c r="E41" s="199"/>
      <c r="F41" s="199">
        <v>87</v>
      </c>
      <c r="G41" s="199">
        <v>67</v>
      </c>
      <c r="H41" s="199">
        <v>87</v>
      </c>
      <c r="I41" s="199">
        <v>82</v>
      </c>
      <c r="J41" s="199">
        <v>79</v>
      </c>
      <c r="K41" s="199">
        <v>60</v>
      </c>
      <c r="L41" s="267">
        <v>76</v>
      </c>
      <c r="M41" s="269">
        <v>60</v>
      </c>
      <c r="N41" s="269">
        <v>84</v>
      </c>
      <c r="O41" s="269">
        <v>85</v>
      </c>
      <c r="P41" s="269">
        <v>75</v>
      </c>
      <c r="Q41" s="269">
        <v>91</v>
      </c>
      <c r="R41" s="267">
        <v>75</v>
      </c>
      <c r="S41" s="267">
        <v>82</v>
      </c>
      <c r="T41" s="215">
        <v>93</v>
      </c>
      <c r="U41" s="215"/>
      <c r="V41" s="215"/>
      <c r="W41" s="215"/>
      <c r="X41" s="215"/>
      <c r="Y41" s="215"/>
      <c r="Z41" s="215">
        <v>89</v>
      </c>
      <c r="AA41" s="215">
        <v>70</v>
      </c>
      <c r="AB41" s="215">
        <v>83</v>
      </c>
      <c r="AC41" s="215">
        <v>95</v>
      </c>
      <c r="AD41" s="216">
        <v>68</v>
      </c>
      <c r="AE41" s="216">
        <v>82</v>
      </c>
      <c r="AF41" s="216"/>
      <c r="AG41" s="216"/>
      <c r="AH41" s="216"/>
      <c r="AI41" s="216">
        <v>86</v>
      </c>
      <c r="AJ41" s="216"/>
      <c r="AK41" s="216"/>
      <c r="AL41" s="216">
        <v>73</v>
      </c>
      <c r="AM41" s="216">
        <v>78</v>
      </c>
      <c r="AN41" s="216">
        <v>90</v>
      </c>
      <c r="AO41" s="216">
        <v>77</v>
      </c>
      <c r="AP41" s="218">
        <v>62</v>
      </c>
      <c r="AQ41" s="218">
        <v>75</v>
      </c>
      <c r="AR41" s="218">
        <v>66</v>
      </c>
      <c r="AS41" s="218"/>
      <c r="AT41" s="218"/>
      <c r="AU41" s="218"/>
      <c r="AV41" s="218"/>
      <c r="AW41" s="218"/>
      <c r="AX41" s="218"/>
      <c r="AY41" s="218">
        <v>85</v>
      </c>
      <c r="AZ41" s="218">
        <v>69</v>
      </c>
      <c r="BA41" s="218">
        <v>63</v>
      </c>
      <c r="BB41" s="218">
        <v>66</v>
      </c>
      <c r="BC41" s="218"/>
      <c r="BD41" s="218"/>
      <c r="BE41" s="218"/>
      <c r="BF41" s="218"/>
      <c r="BG41" s="218"/>
      <c r="BH41" s="218"/>
      <c r="BI41" s="218"/>
      <c r="BJ41" s="218"/>
      <c r="BK41" s="218"/>
      <c r="BL41" s="218"/>
      <c r="BM41" s="218"/>
      <c r="BN41" s="40">
        <f t="shared" si="3"/>
        <v>77</v>
      </c>
      <c r="BO41" s="73">
        <f t="shared" si="4"/>
        <v>78</v>
      </c>
      <c r="BP41" s="80">
        <f t="shared" si="5"/>
        <v>85.333333333333329</v>
      </c>
      <c r="BQ41" s="133">
        <f t="shared" si="6"/>
        <v>79.142857142857139</v>
      </c>
      <c r="BR41" s="133">
        <f t="shared" si="7"/>
        <v>69.428571428571431</v>
      </c>
      <c r="BS41" s="133" t="e">
        <f>IF(COUNTIF(BC41:BM41,"&gt;59")=COUNTA(BC41:BM41),(IF(COUNTA(BC41:BM41&gt;0),SUM(BC41:BM41)/COUNT(BC41:BM41),"св")),"Нет п/оц.")</f>
        <v>#DIV/0!</v>
      </c>
      <c r="BT41" s="40">
        <f t="shared" si="9"/>
        <v>77.575757575757578</v>
      </c>
      <c r="BU41" s="24">
        <f t="shared" si="10"/>
        <v>4</v>
      </c>
      <c r="BV41" s="24">
        <f t="shared" si="11"/>
        <v>18</v>
      </c>
      <c r="BW41" s="24">
        <f t="shared" si="12"/>
        <v>11</v>
      </c>
      <c r="BX41" s="24">
        <f>BW41+BV41+BU41</f>
        <v>33</v>
      </c>
      <c r="BY41" s="25">
        <f>BU41/BX41*100</f>
        <v>12.121212121212121</v>
      </c>
      <c r="CA41" s="22">
        <f t="shared" si="15"/>
        <v>0</v>
      </c>
    </row>
    <row r="42" spans="1:79" s="5" customFormat="1" ht="18.75" x14ac:dyDescent="0.3">
      <c r="A42" s="66">
        <v>17</v>
      </c>
      <c r="B42" s="268" t="s">
        <v>391</v>
      </c>
      <c r="C42" s="317" t="s">
        <v>73</v>
      </c>
      <c r="D42" s="71" t="s">
        <v>395</v>
      </c>
      <c r="E42" s="199"/>
      <c r="F42" s="199">
        <v>60</v>
      </c>
      <c r="G42" s="199">
        <v>67</v>
      </c>
      <c r="H42" s="199">
        <v>72</v>
      </c>
      <c r="I42" s="199">
        <v>74</v>
      </c>
      <c r="J42" s="199">
        <v>65</v>
      </c>
      <c r="K42" s="199">
        <v>60</v>
      </c>
      <c r="L42" s="267">
        <v>64</v>
      </c>
      <c r="M42" s="267">
        <v>62</v>
      </c>
      <c r="N42" s="267">
        <v>62</v>
      </c>
      <c r="O42" s="267">
        <v>77</v>
      </c>
      <c r="P42" s="267">
        <v>65</v>
      </c>
      <c r="Q42" s="267">
        <v>60</v>
      </c>
      <c r="R42" s="267">
        <v>60</v>
      </c>
      <c r="S42" s="267">
        <v>63</v>
      </c>
      <c r="T42" s="215">
        <v>64</v>
      </c>
      <c r="U42" s="215"/>
      <c r="V42" s="215"/>
      <c r="W42" s="215"/>
      <c r="X42" s="215"/>
      <c r="Y42" s="215"/>
      <c r="Z42" s="215">
        <v>61</v>
      </c>
      <c r="AA42" s="215">
        <v>62</v>
      </c>
      <c r="AB42" s="215">
        <v>66</v>
      </c>
      <c r="AC42" s="215">
        <v>65</v>
      </c>
      <c r="AD42" s="216">
        <v>60</v>
      </c>
      <c r="AE42" s="216">
        <v>76</v>
      </c>
      <c r="AF42" s="216"/>
      <c r="AG42" s="216"/>
      <c r="AH42" s="216"/>
      <c r="AI42" s="216">
        <v>60</v>
      </c>
      <c r="AJ42" s="216"/>
      <c r="AK42" s="216"/>
      <c r="AL42" s="216">
        <v>10</v>
      </c>
      <c r="AM42" s="216">
        <v>63</v>
      </c>
      <c r="AN42" s="216">
        <v>80</v>
      </c>
      <c r="AO42" s="216">
        <v>73</v>
      </c>
      <c r="AP42" s="218">
        <v>60</v>
      </c>
      <c r="AQ42" s="218">
        <v>60</v>
      </c>
      <c r="AR42" s="218">
        <v>1</v>
      </c>
      <c r="AS42" s="218"/>
      <c r="AT42" s="218"/>
      <c r="AU42" s="218"/>
      <c r="AV42" s="218"/>
      <c r="AW42" s="218"/>
      <c r="AX42" s="218"/>
      <c r="AY42" s="218">
        <v>60</v>
      </c>
      <c r="AZ42" s="218">
        <v>65</v>
      </c>
      <c r="BA42" s="218">
        <v>60</v>
      </c>
      <c r="BB42" s="218">
        <v>62</v>
      </c>
      <c r="BC42" s="218"/>
      <c r="BD42" s="218"/>
      <c r="BE42" s="218"/>
      <c r="BF42" s="218"/>
      <c r="BG42" s="218"/>
      <c r="BH42" s="218"/>
      <c r="BI42" s="218"/>
      <c r="BJ42" s="218"/>
      <c r="BK42" s="218"/>
      <c r="BL42" s="218"/>
      <c r="BM42" s="218"/>
      <c r="BN42" s="40">
        <f t="shared" si="3"/>
        <v>66.333333333333329</v>
      </c>
      <c r="BO42" s="73">
        <f t="shared" si="4"/>
        <v>64.285714285714292</v>
      </c>
      <c r="BP42" s="80">
        <f t="shared" si="5"/>
        <v>63.5</v>
      </c>
      <c r="BQ42" s="133" t="str">
        <f t="shared" si="6"/>
        <v>Нет п/оц.</v>
      </c>
      <c r="BR42" s="133" t="str">
        <f t="shared" si="7"/>
        <v>Нет п/оц.</v>
      </c>
      <c r="BS42" s="133" t="e">
        <f>IF(COUNTIF(BC42:BM42,"&gt;59")=COUNTA(BC42:BM42),(IF(COUNTA(BC42:BM42&gt;0),SUM(BC42:BM42)/COUNT(BC42:BM42),"св")),"Нет п/оц.")</f>
        <v>#DIV/0!</v>
      </c>
      <c r="BT42" s="40" t="str">
        <f t="shared" si="9"/>
        <v>Нет п/оц.</v>
      </c>
      <c r="BU42" s="24">
        <f t="shared" si="10"/>
        <v>0</v>
      </c>
      <c r="BV42" s="24">
        <f t="shared" si="11"/>
        <v>4</v>
      </c>
      <c r="BW42" s="24">
        <f t="shared" si="12"/>
        <v>27</v>
      </c>
      <c r="BX42" s="24">
        <f>BW42+BV42+BU42</f>
        <v>31</v>
      </c>
      <c r="BY42" s="25">
        <f>BU42/BX42*100</f>
        <v>0</v>
      </c>
      <c r="CA42" s="22">
        <f t="shared" si="15"/>
        <v>2</v>
      </c>
    </row>
    <row r="43" spans="1:79" s="5" customFormat="1" ht="18.75" x14ac:dyDescent="0.3">
      <c r="A43" s="66"/>
      <c r="B43" s="268" t="s">
        <v>383</v>
      </c>
      <c r="C43" s="317"/>
      <c r="D43" s="71" t="s">
        <v>395</v>
      </c>
      <c r="E43" s="199"/>
      <c r="F43" s="199">
        <v>75</v>
      </c>
      <c r="G43" s="199">
        <v>90</v>
      </c>
      <c r="H43" s="199">
        <v>98</v>
      </c>
      <c r="I43" s="199">
        <v>95</v>
      </c>
      <c r="J43" s="199">
        <v>88</v>
      </c>
      <c r="K43" s="199">
        <v>70</v>
      </c>
      <c r="L43" s="267">
        <v>90</v>
      </c>
      <c r="M43" s="267">
        <v>83</v>
      </c>
      <c r="N43" s="267">
        <v>91</v>
      </c>
      <c r="O43" s="267">
        <v>85</v>
      </c>
      <c r="P43" s="267">
        <v>99</v>
      </c>
      <c r="Q43" s="267">
        <v>91</v>
      </c>
      <c r="R43" s="267">
        <v>85</v>
      </c>
      <c r="S43" s="267">
        <v>93</v>
      </c>
      <c r="T43" s="215">
        <v>100</v>
      </c>
      <c r="U43" s="215"/>
      <c r="V43" s="215"/>
      <c r="W43" s="215"/>
      <c r="X43" s="215"/>
      <c r="Y43" s="215">
        <v>82</v>
      </c>
      <c r="Z43" s="215"/>
      <c r="AA43" s="215">
        <v>88</v>
      </c>
      <c r="AB43" s="215">
        <v>99</v>
      </c>
      <c r="AC43" s="215">
        <v>95</v>
      </c>
      <c r="AD43" s="216">
        <v>68</v>
      </c>
      <c r="AE43" s="216">
        <v>93</v>
      </c>
      <c r="AF43" s="216"/>
      <c r="AG43" s="216"/>
      <c r="AH43" s="216">
        <v>74</v>
      </c>
      <c r="AI43" s="216"/>
      <c r="AJ43" s="216"/>
      <c r="AK43" s="216"/>
      <c r="AL43" s="216">
        <v>76</v>
      </c>
      <c r="AM43" s="216">
        <v>95</v>
      </c>
      <c r="AN43" s="216">
        <v>90</v>
      </c>
      <c r="AO43" s="216">
        <v>85</v>
      </c>
      <c r="AP43" s="218">
        <v>60</v>
      </c>
      <c r="AQ43" s="218">
        <v>80</v>
      </c>
      <c r="AR43" s="218">
        <v>71</v>
      </c>
      <c r="AS43" s="218">
        <v>70</v>
      </c>
      <c r="AT43" s="218"/>
      <c r="AU43" s="218"/>
      <c r="AV43" s="218"/>
      <c r="AW43" s="218"/>
      <c r="AX43" s="218"/>
      <c r="AY43" s="218"/>
      <c r="AZ43" s="218">
        <v>90</v>
      </c>
      <c r="BA43" s="218">
        <v>65</v>
      </c>
      <c r="BB43" s="218">
        <v>82</v>
      </c>
      <c r="BC43" s="218"/>
      <c r="BD43" s="218"/>
      <c r="BE43" s="218"/>
      <c r="BF43" s="218"/>
      <c r="BG43" s="218"/>
      <c r="BH43" s="218"/>
      <c r="BI43" s="218"/>
      <c r="BJ43" s="218"/>
      <c r="BK43" s="218"/>
      <c r="BL43" s="218"/>
      <c r="BM43" s="218"/>
      <c r="BN43" s="40"/>
      <c r="BO43" s="73">
        <f t="shared" si="4"/>
        <v>89.142857142857139</v>
      </c>
      <c r="BP43" s="80">
        <f t="shared" si="5"/>
        <v>92.833333333333329</v>
      </c>
      <c r="BQ43" s="133">
        <f t="shared" si="6"/>
        <v>83</v>
      </c>
      <c r="BR43" s="133">
        <f t="shared" si="7"/>
        <v>74</v>
      </c>
      <c r="BS43" s="133" t="e">
        <f t="shared" ref="BS43" si="16">IF(COUNTIF(BC43:BM43,"&gt;59")=COUNTA(BC43:BM43),(IF(COUNTA(BC43:BM43&gt;0),SUM(BC43:BM43)/COUNT(BC43:BM43),"св")),"Нет п/оц.")</f>
        <v>#DIV/0!</v>
      </c>
      <c r="BT43" s="40">
        <f t="shared" si="9"/>
        <v>84.727272727272734</v>
      </c>
      <c r="BU43" s="24">
        <f t="shared" si="10"/>
        <v>15</v>
      </c>
      <c r="BV43" s="24">
        <f t="shared" si="11"/>
        <v>12</v>
      </c>
      <c r="BW43" s="24">
        <f t="shared" si="12"/>
        <v>6</v>
      </c>
      <c r="BX43" s="24">
        <f t="shared" ref="BX43" si="17">BW43+BV43+BU43</f>
        <v>33</v>
      </c>
      <c r="BY43" s="25">
        <f t="shared" ref="BY43" si="18">BU43/BX43*100</f>
        <v>45.454545454545453</v>
      </c>
      <c r="CA43" s="22">
        <f t="shared" si="15"/>
        <v>0</v>
      </c>
    </row>
    <row r="44" spans="1:79" s="5" customFormat="1" ht="18.75" x14ac:dyDescent="0.3">
      <c r="A44" s="66">
        <v>18</v>
      </c>
      <c r="B44" s="321" t="s">
        <v>284</v>
      </c>
      <c r="C44" s="317" t="s">
        <v>73</v>
      </c>
      <c r="D44" s="71" t="s">
        <v>395</v>
      </c>
      <c r="E44" s="199"/>
      <c r="F44" s="199"/>
      <c r="G44" s="199"/>
      <c r="H44" s="199"/>
      <c r="I44" s="199"/>
      <c r="J44" s="199"/>
      <c r="K44" s="199"/>
      <c r="L44" s="267"/>
      <c r="M44" s="267"/>
      <c r="N44" s="267"/>
      <c r="O44" s="267"/>
      <c r="P44" s="267"/>
      <c r="Q44" s="267"/>
      <c r="R44" s="267"/>
      <c r="S44" s="267">
        <v>74</v>
      </c>
      <c r="T44" s="215">
        <v>78</v>
      </c>
      <c r="U44" s="215"/>
      <c r="V44" s="215"/>
      <c r="W44" s="215"/>
      <c r="X44" s="215"/>
      <c r="Y44" s="215"/>
      <c r="Z44" s="215">
        <v>63</v>
      </c>
      <c r="AA44" s="215">
        <v>62</v>
      </c>
      <c r="AB44" s="215">
        <v>65</v>
      </c>
      <c r="AC44" s="215">
        <v>78</v>
      </c>
      <c r="AD44" s="216">
        <v>60</v>
      </c>
      <c r="AE44" s="216">
        <v>82</v>
      </c>
      <c r="AF44" s="216"/>
      <c r="AG44" s="216"/>
      <c r="AH44" s="216"/>
      <c r="AI44" s="216">
        <v>65</v>
      </c>
      <c r="AJ44" s="216"/>
      <c r="AK44" s="216"/>
      <c r="AL44" s="216">
        <v>64</v>
      </c>
      <c r="AM44" s="216">
        <v>85</v>
      </c>
      <c r="AN44" s="216">
        <v>70</v>
      </c>
      <c r="AO44" s="216">
        <v>85</v>
      </c>
      <c r="AP44" s="218">
        <v>14</v>
      </c>
      <c r="AQ44" s="218">
        <v>60</v>
      </c>
      <c r="AR44" s="218">
        <v>0</v>
      </c>
      <c r="AS44" s="218"/>
      <c r="AT44" s="218"/>
      <c r="AU44" s="218"/>
      <c r="AV44" s="218"/>
      <c r="AW44" s="218"/>
      <c r="AX44" s="218"/>
      <c r="AY44" s="218">
        <v>62</v>
      </c>
      <c r="AZ44" s="218">
        <v>65</v>
      </c>
      <c r="BA44" s="218">
        <v>64</v>
      </c>
      <c r="BB44" s="218">
        <v>74</v>
      </c>
      <c r="BC44" s="218"/>
      <c r="BD44" s="219"/>
      <c r="BE44" s="218"/>
      <c r="BF44" s="219"/>
      <c r="BG44" s="218"/>
      <c r="BH44" s="218"/>
      <c r="BI44" s="218"/>
      <c r="BJ44" s="219"/>
      <c r="BK44" s="218"/>
      <c r="BL44" s="219"/>
      <c r="BM44" s="218"/>
      <c r="BN44" s="40" t="e">
        <f t="shared" ref="BN44:BN52" si="19">IF(COUNTIF(E44:K44,"&gt;59")=COUNTA(E44:K44),(IF(COUNTA(E44:K44&gt;0),SUM(E44:K44)/COUNT(E44:K44),"св")),"Нет п/оц.")</f>
        <v>#DIV/0!</v>
      </c>
      <c r="BO44" s="73" t="e">
        <f t="shared" si="4"/>
        <v>#DIV/0!</v>
      </c>
      <c r="BP44" s="80">
        <f t="shared" si="5"/>
        <v>70</v>
      </c>
      <c r="BQ44" s="133">
        <f t="shared" si="6"/>
        <v>73</v>
      </c>
      <c r="BR44" s="133" t="str">
        <f t="shared" si="7"/>
        <v>Нет п/оц.</v>
      </c>
      <c r="BS44" s="133" t="e">
        <f t="shared" ref="BS44:BS52" si="20">IF(COUNTIF(BC44:BM44,"&gt;59")=COUNTA(BC44:BM44),(IF(COUNTA(BC44:BM44&gt;0),SUM(BC44:BM44)/COUNT(BC44:BM44),"св")),"Нет п/оц.")</f>
        <v>#DIV/0!</v>
      </c>
      <c r="BT44" s="40" t="str">
        <f t="shared" si="9"/>
        <v>Нет п/оц.</v>
      </c>
      <c r="BU44" s="24">
        <f t="shared" si="10"/>
        <v>0</v>
      </c>
      <c r="BV44" s="24">
        <f t="shared" si="11"/>
        <v>7</v>
      </c>
      <c r="BW44" s="24">
        <f t="shared" si="12"/>
        <v>11</v>
      </c>
      <c r="BX44" s="24">
        <f t="shared" ref="BX44:BX52" si="21">BW44+BV44+BU44</f>
        <v>18</v>
      </c>
      <c r="BY44" s="25">
        <f t="shared" ref="BY44:BY52" si="22">BU44/BX44*100</f>
        <v>0</v>
      </c>
      <c r="CA44" s="22">
        <f t="shared" si="15"/>
        <v>2</v>
      </c>
    </row>
    <row r="45" spans="1:79" s="5" customFormat="1" ht="18.75" x14ac:dyDescent="0.3">
      <c r="A45" s="66">
        <v>19</v>
      </c>
      <c r="B45" s="339" t="s">
        <v>392</v>
      </c>
      <c r="C45" s="317"/>
      <c r="D45" s="71" t="s">
        <v>395</v>
      </c>
      <c r="E45" s="199"/>
      <c r="F45" s="199">
        <v>74</v>
      </c>
      <c r="G45" s="199">
        <v>85</v>
      </c>
      <c r="H45" s="199">
        <v>87</v>
      </c>
      <c r="I45" s="199">
        <v>87</v>
      </c>
      <c r="J45" s="199">
        <v>83</v>
      </c>
      <c r="K45" s="199">
        <v>66</v>
      </c>
      <c r="L45" s="267">
        <v>90</v>
      </c>
      <c r="M45" s="267">
        <v>70</v>
      </c>
      <c r="N45" s="267">
        <v>91</v>
      </c>
      <c r="O45" s="267">
        <v>94</v>
      </c>
      <c r="P45" s="267">
        <v>85</v>
      </c>
      <c r="Q45" s="267">
        <v>74</v>
      </c>
      <c r="R45" s="267">
        <v>79</v>
      </c>
      <c r="S45" s="267">
        <v>91</v>
      </c>
      <c r="T45" s="215">
        <v>83</v>
      </c>
      <c r="U45" s="215"/>
      <c r="V45" s="215"/>
      <c r="W45" s="215"/>
      <c r="X45" s="215"/>
      <c r="Y45" s="215"/>
      <c r="Z45" s="215">
        <v>74</v>
      </c>
      <c r="AA45" s="215">
        <v>91</v>
      </c>
      <c r="AB45" s="215">
        <v>80</v>
      </c>
      <c r="AC45" s="215">
        <v>90</v>
      </c>
      <c r="AD45" s="216">
        <v>69</v>
      </c>
      <c r="AE45" s="216">
        <v>91</v>
      </c>
      <c r="AF45" s="216"/>
      <c r="AG45" s="216"/>
      <c r="AH45" s="216"/>
      <c r="AI45" s="216">
        <v>67</v>
      </c>
      <c r="AJ45" s="216"/>
      <c r="AK45" s="216"/>
      <c r="AL45" s="216">
        <v>61</v>
      </c>
      <c r="AM45" s="216">
        <v>84</v>
      </c>
      <c r="AN45" s="216">
        <v>90</v>
      </c>
      <c r="AO45" s="216">
        <v>94</v>
      </c>
      <c r="AP45" s="218">
        <v>14</v>
      </c>
      <c r="AQ45" s="218">
        <v>60</v>
      </c>
      <c r="AR45" s="218">
        <v>6</v>
      </c>
      <c r="AS45" s="218"/>
      <c r="AT45" s="218"/>
      <c r="AU45" s="218"/>
      <c r="AV45" s="218"/>
      <c r="AW45" s="218"/>
      <c r="AX45" s="218"/>
      <c r="AY45" s="218">
        <v>7</v>
      </c>
      <c r="AZ45" s="218">
        <v>0</v>
      </c>
      <c r="BA45" s="218">
        <v>60</v>
      </c>
      <c r="BB45" s="218">
        <v>0</v>
      </c>
      <c r="BC45" s="218"/>
      <c r="BD45" s="218"/>
      <c r="BE45" s="218"/>
      <c r="BF45" s="218"/>
      <c r="BG45" s="218"/>
      <c r="BH45" s="218"/>
      <c r="BI45" s="218"/>
      <c r="BJ45" s="218"/>
      <c r="BK45" s="218"/>
      <c r="BL45" s="218"/>
      <c r="BM45" s="218"/>
      <c r="BN45" s="40">
        <f t="shared" si="19"/>
        <v>80.333333333333329</v>
      </c>
      <c r="BO45" s="73">
        <f t="shared" si="4"/>
        <v>83.285714285714292</v>
      </c>
      <c r="BP45" s="80">
        <f t="shared" si="5"/>
        <v>84.833333333333329</v>
      </c>
      <c r="BQ45" s="133">
        <f t="shared" si="6"/>
        <v>79.428571428571431</v>
      </c>
      <c r="BR45" s="133" t="str">
        <f t="shared" si="7"/>
        <v>Нет п/оц.</v>
      </c>
      <c r="BS45" s="133" t="e">
        <f t="shared" si="20"/>
        <v>#DIV/0!</v>
      </c>
      <c r="BT45" s="40" t="str">
        <f t="shared" si="9"/>
        <v>Нет п/оц.</v>
      </c>
      <c r="BU45" s="24">
        <f t="shared" si="10"/>
        <v>9</v>
      </c>
      <c r="BV45" s="24">
        <f t="shared" si="11"/>
        <v>12</v>
      </c>
      <c r="BW45" s="24">
        <f t="shared" si="12"/>
        <v>7</v>
      </c>
      <c r="BX45" s="24">
        <f t="shared" si="21"/>
        <v>28</v>
      </c>
      <c r="BY45" s="25">
        <f t="shared" si="22"/>
        <v>32.142857142857146</v>
      </c>
      <c r="CA45" s="22">
        <f t="shared" si="15"/>
        <v>5</v>
      </c>
    </row>
    <row r="46" spans="1:79" s="5" customFormat="1" ht="18.75" x14ac:dyDescent="0.3">
      <c r="A46" s="66">
        <v>20</v>
      </c>
      <c r="B46" s="268" t="s">
        <v>393</v>
      </c>
      <c r="C46" s="317"/>
      <c r="D46" s="71" t="s">
        <v>395</v>
      </c>
      <c r="E46" s="199"/>
      <c r="F46" s="199">
        <v>74</v>
      </c>
      <c r="G46" s="199">
        <v>93</v>
      </c>
      <c r="H46" s="199">
        <v>95</v>
      </c>
      <c r="I46" s="199">
        <v>94</v>
      </c>
      <c r="J46" s="199">
        <v>90</v>
      </c>
      <c r="K46" s="199">
        <v>61</v>
      </c>
      <c r="L46" s="267">
        <v>80</v>
      </c>
      <c r="M46" s="267">
        <v>74</v>
      </c>
      <c r="N46" s="267">
        <v>77</v>
      </c>
      <c r="O46" s="267">
        <v>77</v>
      </c>
      <c r="P46" s="267">
        <v>77</v>
      </c>
      <c r="Q46" s="267">
        <v>74</v>
      </c>
      <c r="R46" s="267">
        <v>65</v>
      </c>
      <c r="S46" s="267">
        <v>99</v>
      </c>
      <c r="T46" s="215">
        <v>97</v>
      </c>
      <c r="U46" s="215"/>
      <c r="V46" s="215"/>
      <c r="W46" s="215"/>
      <c r="X46" s="215"/>
      <c r="Y46" s="215"/>
      <c r="Z46" s="215">
        <v>60</v>
      </c>
      <c r="AA46" s="215">
        <v>95</v>
      </c>
      <c r="AB46" s="215">
        <v>99</v>
      </c>
      <c r="AC46" s="215">
        <v>90</v>
      </c>
      <c r="AD46" s="216">
        <v>91</v>
      </c>
      <c r="AE46" s="216">
        <v>90</v>
      </c>
      <c r="AF46" s="216"/>
      <c r="AG46" s="216"/>
      <c r="AH46" s="216"/>
      <c r="AI46" s="216">
        <v>66</v>
      </c>
      <c r="AJ46" s="216"/>
      <c r="AK46" s="216"/>
      <c r="AL46" s="216">
        <v>85</v>
      </c>
      <c r="AM46" s="216">
        <v>100</v>
      </c>
      <c r="AN46" s="216">
        <v>90</v>
      </c>
      <c r="AO46" s="216">
        <v>97</v>
      </c>
      <c r="AP46" s="218">
        <v>96</v>
      </c>
      <c r="AQ46" s="218">
        <v>100</v>
      </c>
      <c r="AR46" s="218">
        <v>85</v>
      </c>
      <c r="AS46" s="218"/>
      <c r="AT46" s="218"/>
      <c r="AU46" s="218"/>
      <c r="AV46" s="218"/>
      <c r="AW46" s="218"/>
      <c r="AX46" s="218"/>
      <c r="AY46" s="218">
        <v>65</v>
      </c>
      <c r="AZ46" s="218">
        <v>90</v>
      </c>
      <c r="BA46" s="218">
        <v>97</v>
      </c>
      <c r="BB46" s="218">
        <v>97</v>
      </c>
      <c r="BC46" s="218"/>
      <c r="BD46" s="218"/>
      <c r="BE46" s="218"/>
      <c r="BF46" s="218"/>
      <c r="BG46" s="218"/>
      <c r="BH46" s="218"/>
      <c r="BI46" s="218"/>
      <c r="BJ46" s="218"/>
      <c r="BK46" s="218"/>
      <c r="BL46" s="218"/>
      <c r="BM46" s="218"/>
      <c r="BN46" s="40">
        <f t="shared" si="19"/>
        <v>84.5</v>
      </c>
      <c r="BO46" s="73">
        <f t="shared" si="4"/>
        <v>74.857142857142861</v>
      </c>
      <c r="BP46" s="80">
        <f t="shared" si="5"/>
        <v>90</v>
      </c>
      <c r="BQ46" s="133">
        <f t="shared" si="6"/>
        <v>88.428571428571431</v>
      </c>
      <c r="BR46" s="133">
        <f t="shared" si="7"/>
        <v>90</v>
      </c>
      <c r="BS46" s="133" t="e">
        <f t="shared" si="20"/>
        <v>#DIV/0!</v>
      </c>
      <c r="BT46" s="40">
        <f t="shared" si="9"/>
        <v>85.454545454545453</v>
      </c>
      <c r="BU46" s="24">
        <f t="shared" si="10"/>
        <v>19</v>
      </c>
      <c r="BV46" s="24">
        <f t="shared" si="11"/>
        <v>9</v>
      </c>
      <c r="BW46" s="24">
        <f t="shared" si="12"/>
        <v>5</v>
      </c>
      <c r="BX46" s="24">
        <f t="shared" si="21"/>
        <v>33</v>
      </c>
      <c r="BY46" s="25">
        <f t="shared" si="22"/>
        <v>57.575757575757578</v>
      </c>
      <c r="CA46" s="22">
        <f t="shared" si="15"/>
        <v>0</v>
      </c>
    </row>
    <row r="47" spans="1:79" s="5" customFormat="1" ht="18.75" x14ac:dyDescent="0.3">
      <c r="A47" s="66">
        <v>21</v>
      </c>
      <c r="B47" s="268" t="s">
        <v>384</v>
      </c>
      <c r="C47" s="317" t="s">
        <v>73</v>
      </c>
      <c r="D47" s="71" t="s">
        <v>395</v>
      </c>
      <c r="E47" s="199"/>
      <c r="F47" s="199">
        <v>60</v>
      </c>
      <c r="G47" s="199">
        <v>67</v>
      </c>
      <c r="H47" s="199">
        <v>71</v>
      </c>
      <c r="I47" s="199">
        <v>68</v>
      </c>
      <c r="J47" s="199">
        <v>67</v>
      </c>
      <c r="K47" s="199">
        <v>60</v>
      </c>
      <c r="L47" s="267">
        <v>60</v>
      </c>
      <c r="M47" s="267">
        <v>60</v>
      </c>
      <c r="N47" s="267">
        <v>63</v>
      </c>
      <c r="O47" s="267">
        <v>77</v>
      </c>
      <c r="P47" s="267">
        <v>62</v>
      </c>
      <c r="Q47" s="267">
        <v>60</v>
      </c>
      <c r="R47" s="267">
        <v>64</v>
      </c>
      <c r="S47" s="267">
        <v>66</v>
      </c>
      <c r="T47" s="215">
        <v>62</v>
      </c>
      <c r="U47" s="215"/>
      <c r="V47" s="215"/>
      <c r="W47" s="215"/>
      <c r="X47" s="215"/>
      <c r="Y47" s="215"/>
      <c r="Z47" s="215">
        <v>60</v>
      </c>
      <c r="AA47" s="215">
        <v>61</v>
      </c>
      <c r="AB47" s="215">
        <v>75</v>
      </c>
      <c r="AC47" s="215">
        <v>60</v>
      </c>
      <c r="AD47" s="216">
        <v>60</v>
      </c>
      <c r="AE47" s="216">
        <v>77</v>
      </c>
      <c r="AF47" s="216"/>
      <c r="AG47" s="216"/>
      <c r="AH47" s="216"/>
      <c r="AI47" s="216">
        <v>61</v>
      </c>
      <c r="AJ47" s="216"/>
      <c r="AK47" s="216"/>
      <c r="AL47" s="216">
        <v>10</v>
      </c>
      <c r="AM47" s="216">
        <v>75</v>
      </c>
      <c r="AN47" s="216">
        <v>60</v>
      </c>
      <c r="AO47" s="216">
        <v>77</v>
      </c>
      <c r="AP47" s="218">
        <v>60</v>
      </c>
      <c r="AQ47" s="218">
        <v>60</v>
      </c>
      <c r="AR47" s="218">
        <v>13</v>
      </c>
      <c r="AS47" s="218"/>
      <c r="AT47" s="218"/>
      <c r="AU47" s="218"/>
      <c r="AV47" s="218"/>
      <c r="AW47" s="218"/>
      <c r="AX47" s="218"/>
      <c r="AY47" s="218">
        <v>60</v>
      </c>
      <c r="AZ47" s="218">
        <v>65</v>
      </c>
      <c r="BA47" s="218">
        <v>62</v>
      </c>
      <c r="BB47" s="218">
        <v>71</v>
      </c>
      <c r="BC47" s="218"/>
      <c r="BD47" s="218"/>
      <c r="BE47" s="218"/>
      <c r="BF47" s="219"/>
      <c r="BG47" s="218"/>
      <c r="BH47" s="218"/>
      <c r="BI47" s="218"/>
      <c r="BJ47" s="218"/>
      <c r="BK47" s="218"/>
      <c r="BL47" s="219"/>
      <c r="BM47" s="218"/>
      <c r="BN47" s="40">
        <f t="shared" si="19"/>
        <v>65.5</v>
      </c>
      <c r="BO47" s="73">
        <f t="shared" si="4"/>
        <v>63.714285714285715</v>
      </c>
      <c r="BP47" s="80">
        <f t="shared" si="5"/>
        <v>64</v>
      </c>
      <c r="BQ47" s="133" t="str">
        <f t="shared" si="6"/>
        <v>Нет п/оц.</v>
      </c>
      <c r="BR47" s="133" t="str">
        <f t="shared" si="7"/>
        <v>Нет п/оц.</v>
      </c>
      <c r="BS47" s="133" t="e">
        <f t="shared" si="20"/>
        <v>#DIV/0!</v>
      </c>
      <c r="BT47" s="40" t="str">
        <f t="shared" si="9"/>
        <v>Нет п/оц.</v>
      </c>
      <c r="BU47" s="24">
        <f t="shared" si="10"/>
        <v>0</v>
      </c>
      <c r="BV47" s="24">
        <f t="shared" si="11"/>
        <v>5</v>
      </c>
      <c r="BW47" s="24">
        <f t="shared" si="12"/>
        <v>26</v>
      </c>
      <c r="BX47" s="24">
        <f t="shared" si="21"/>
        <v>31</v>
      </c>
      <c r="BY47" s="25">
        <f t="shared" si="22"/>
        <v>0</v>
      </c>
      <c r="CA47" s="22">
        <f t="shared" si="15"/>
        <v>2</v>
      </c>
    </row>
    <row r="48" spans="1:79" s="5" customFormat="1" ht="18.75" x14ac:dyDescent="0.3">
      <c r="A48" s="66">
        <v>22</v>
      </c>
      <c r="B48" s="319" t="s">
        <v>385</v>
      </c>
      <c r="C48" s="317"/>
      <c r="D48" s="71" t="s">
        <v>395</v>
      </c>
      <c r="E48" s="199"/>
      <c r="F48" s="199">
        <v>80</v>
      </c>
      <c r="G48" s="199">
        <v>93</v>
      </c>
      <c r="H48" s="199">
        <v>99</v>
      </c>
      <c r="I48" s="199">
        <v>91</v>
      </c>
      <c r="J48" s="199">
        <v>74</v>
      </c>
      <c r="K48" s="199">
        <v>80</v>
      </c>
      <c r="L48" s="267">
        <v>93</v>
      </c>
      <c r="M48" s="267">
        <v>74</v>
      </c>
      <c r="N48" s="267">
        <v>97</v>
      </c>
      <c r="O48" s="267">
        <v>94</v>
      </c>
      <c r="P48" s="267">
        <v>100</v>
      </c>
      <c r="Q48" s="267">
        <v>91</v>
      </c>
      <c r="R48" s="267">
        <v>92</v>
      </c>
      <c r="S48" s="267">
        <v>100</v>
      </c>
      <c r="T48" s="215">
        <v>98</v>
      </c>
      <c r="U48" s="215"/>
      <c r="V48" s="215"/>
      <c r="W48" s="215"/>
      <c r="X48" s="215">
        <v>80</v>
      </c>
      <c r="Y48" s="215"/>
      <c r="Z48" s="215"/>
      <c r="AA48" s="215">
        <v>96</v>
      </c>
      <c r="AB48" s="215">
        <v>100</v>
      </c>
      <c r="AC48" s="215">
        <v>100</v>
      </c>
      <c r="AD48" s="216">
        <v>91</v>
      </c>
      <c r="AE48" s="216">
        <v>94</v>
      </c>
      <c r="AF48" s="216"/>
      <c r="AG48" s="216">
        <v>77</v>
      </c>
      <c r="AH48" s="216"/>
      <c r="AI48" s="216"/>
      <c r="AJ48" s="216"/>
      <c r="AK48" s="216"/>
      <c r="AL48" s="216">
        <v>92</v>
      </c>
      <c r="AM48" s="216">
        <v>100</v>
      </c>
      <c r="AN48" s="216">
        <v>95</v>
      </c>
      <c r="AO48" s="216">
        <v>90</v>
      </c>
      <c r="AP48" s="218">
        <v>67</v>
      </c>
      <c r="AQ48" s="218">
        <v>90</v>
      </c>
      <c r="AR48" s="218">
        <v>67</v>
      </c>
      <c r="AS48" s="218"/>
      <c r="AT48" s="218"/>
      <c r="AU48" s="218">
        <v>60</v>
      </c>
      <c r="AV48" s="218"/>
      <c r="AW48" s="218"/>
      <c r="AX48" s="218"/>
      <c r="AY48" s="218"/>
      <c r="AZ48" s="218">
        <v>90</v>
      </c>
      <c r="BA48" s="218">
        <v>80</v>
      </c>
      <c r="BB48" s="218">
        <v>79</v>
      </c>
      <c r="BC48" s="219"/>
      <c r="BD48" s="218"/>
      <c r="BE48" s="218"/>
      <c r="BF48" s="219"/>
      <c r="BG48" s="218"/>
      <c r="BH48" s="218"/>
      <c r="BI48" s="218"/>
      <c r="BJ48" s="219"/>
      <c r="BK48" s="219"/>
      <c r="BL48" s="218"/>
      <c r="BM48" s="218"/>
      <c r="BN48" s="40">
        <f t="shared" si="19"/>
        <v>86.166666666666671</v>
      </c>
      <c r="BO48" s="73">
        <f t="shared" si="4"/>
        <v>91.571428571428569</v>
      </c>
      <c r="BP48" s="80">
        <f t="shared" si="5"/>
        <v>95.666666666666671</v>
      </c>
      <c r="BQ48" s="133">
        <f t="shared" si="6"/>
        <v>91.285714285714292</v>
      </c>
      <c r="BR48" s="133">
        <f t="shared" si="7"/>
        <v>76.142857142857139</v>
      </c>
      <c r="BS48" s="133" t="e">
        <f t="shared" si="20"/>
        <v>#DIV/0!</v>
      </c>
      <c r="BT48" s="40">
        <f t="shared" si="9"/>
        <v>88</v>
      </c>
      <c r="BU48" s="24">
        <f t="shared" si="10"/>
        <v>22</v>
      </c>
      <c r="BV48" s="24">
        <f t="shared" si="11"/>
        <v>8</v>
      </c>
      <c r="BW48" s="24">
        <f t="shared" si="12"/>
        <v>3</v>
      </c>
      <c r="BX48" s="24">
        <f t="shared" si="21"/>
        <v>33</v>
      </c>
      <c r="BY48" s="25">
        <f t="shared" si="22"/>
        <v>66.666666666666657</v>
      </c>
      <c r="CA48" s="22">
        <f t="shared" si="15"/>
        <v>0</v>
      </c>
    </row>
    <row r="49" spans="1:87" s="5" customFormat="1" ht="18.75" x14ac:dyDescent="0.3">
      <c r="A49" s="66">
        <v>24</v>
      </c>
      <c r="B49" s="268" t="s">
        <v>386</v>
      </c>
      <c r="C49" s="317" t="s">
        <v>73</v>
      </c>
      <c r="D49" s="71" t="s">
        <v>395</v>
      </c>
      <c r="E49" s="199"/>
      <c r="F49" s="199">
        <v>74</v>
      </c>
      <c r="G49" s="199">
        <v>74</v>
      </c>
      <c r="H49" s="199">
        <v>79</v>
      </c>
      <c r="I49" s="199">
        <v>80</v>
      </c>
      <c r="J49" s="199">
        <v>67</v>
      </c>
      <c r="K49" s="199">
        <v>60</v>
      </c>
      <c r="L49" s="267">
        <v>90</v>
      </c>
      <c r="M49" s="267">
        <v>76</v>
      </c>
      <c r="N49" s="267">
        <v>75</v>
      </c>
      <c r="O49" s="267">
        <v>85</v>
      </c>
      <c r="P49" s="267">
        <v>60</v>
      </c>
      <c r="Q49" s="267">
        <v>74</v>
      </c>
      <c r="R49" s="267">
        <v>60</v>
      </c>
      <c r="S49" s="267">
        <v>60</v>
      </c>
      <c r="T49" s="215">
        <v>3</v>
      </c>
      <c r="U49" s="215"/>
      <c r="V49" s="215"/>
      <c r="W49" s="215"/>
      <c r="X49" s="215"/>
      <c r="Y49" s="215"/>
      <c r="Z49" s="215">
        <v>60</v>
      </c>
      <c r="AA49" s="215">
        <v>60</v>
      </c>
      <c r="AB49" s="215">
        <v>99</v>
      </c>
      <c r="AC49" s="215">
        <v>80</v>
      </c>
      <c r="AD49" s="216">
        <v>60</v>
      </c>
      <c r="AE49" s="216">
        <v>0</v>
      </c>
      <c r="AF49" s="216"/>
      <c r="AG49" s="216"/>
      <c r="AH49" s="216"/>
      <c r="AI49" s="216">
        <v>65</v>
      </c>
      <c r="AJ49" s="216"/>
      <c r="AK49" s="216"/>
      <c r="AL49" s="216">
        <v>10</v>
      </c>
      <c r="AM49" s="216">
        <v>63</v>
      </c>
      <c r="AN49" s="216">
        <v>1</v>
      </c>
      <c r="AO49" s="216">
        <v>61</v>
      </c>
      <c r="AP49" s="218">
        <v>60</v>
      </c>
      <c r="AQ49" s="218">
        <v>60</v>
      </c>
      <c r="AR49" s="218">
        <v>8</v>
      </c>
      <c r="AS49" s="218"/>
      <c r="AT49" s="218"/>
      <c r="AU49" s="218"/>
      <c r="AV49" s="218"/>
      <c r="AW49" s="218"/>
      <c r="AX49" s="218"/>
      <c r="AY49" s="218">
        <v>60</v>
      </c>
      <c r="AZ49" s="218">
        <v>67</v>
      </c>
      <c r="BA49" s="218">
        <v>76</v>
      </c>
      <c r="BB49" s="218">
        <v>69</v>
      </c>
      <c r="BC49" s="219"/>
      <c r="BD49" s="219"/>
      <c r="BE49" s="218"/>
      <c r="BF49" s="219"/>
      <c r="BG49" s="218"/>
      <c r="BH49" s="218"/>
      <c r="BI49" s="218"/>
      <c r="BJ49" s="219"/>
      <c r="BK49" s="219"/>
      <c r="BL49" s="218"/>
      <c r="BM49" s="218"/>
      <c r="BN49" s="40">
        <f t="shared" si="19"/>
        <v>72.333333333333329</v>
      </c>
      <c r="BO49" s="73">
        <f t="shared" si="4"/>
        <v>74.285714285714292</v>
      </c>
      <c r="BP49" s="80" t="str">
        <f t="shared" si="5"/>
        <v>Нет п/оц.</v>
      </c>
      <c r="BQ49" s="133" t="str">
        <f t="shared" si="6"/>
        <v>Нет п/оц.</v>
      </c>
      <c r="BR49" s="133" t="str">
        <f t="shared" si="7"/>
        <v>Нет п/оц.</v>
      </c>
      <c r="BS49" s="133" t="e">
        <f t="shared" si="20"/>
        <v>#DIV/0!</v>
      </c>
      <c r="BT49" s="40" t="str">
        <f t="shared" si="9"/>
        <v>Нет п/оц.</v>
      </c>
      <c r="BU49" s="24">
        <f t="shared" si="10"/>
        <v>2</v>
      </c>
      <c r="BV49" s="24">
        <f t="shared" si="11"/>
        <v>10</v>
      </c>
      <c r="BW49" s="24">
        <f t="shared" si="12"/>
        <v>16</v>
      </c>
      <c r="BX49" s="24">
        <f t="shared" si="21"/>
        <v>28</v>
      </c>
      <c r="BY49" s="25">
        <f t="shared" si="22"/>
        <v>7.1428571428571423</v>
      </c>
      <c r="CA49" s="22">
        <f t="shared" si="15"/>
        <v>5</v>
      </c>
    </row>
    <row r="50" spans="1:87" s="5" customFormat="1" ht="18.75" x14ac:dyDescent="0.3">
      <c r="A50" s="66">
        <v>25</v>
      </c>
      <c r="B50" s="268" t="s">
        <v>387</v>
      </c>
      <c r="C50" s="317" t="s">
        <v>73</v>
      </c>
      <c r="D50" s="71" t="s">
        <v>395</v>
      </c>
      <c r="E50" s="199"/>
      <c r="F50" s="199">
        <v>74</v>
      </c>
      <c r="G50" s="199">
        <v>74</v>
      </c>
      <c r="H50" s="199">
        <v>87</v>
      </c>
      <c r="I50" s="199">
        <v>90</v>
      </c>
      <c r="J50" s="199">
        <v>77</v>
      </c>
      <c r="K50" s="199">
        <v>66</v>
      </c>
      <c r="L50" s="267">
        <v>90</v>
      </c>
      <c r="M50" s="267">
        <v>68</v>
      </c>
      <c r="N50" s="267">
        <v>92</v>
      </c>
      <c r="O50" s="267">
        <v>77</v>
      </c>
      <c r="P50" s="267">
        <v>75</v>
      </c>
      <c r="Q50" s="267">
        <v>85</v>
      </c>
      <c r="R50" s="267">
        <v>65</v>
      </c>
      <c r="S50" s="267">
        <v>88</v>
      </c>
      <c r="T50" s="215">
        <v>93</v>
      </c>
      <c r="U50" s="215"/>
      <c r="V50" s="215"/>
      <c r="W50" s="215">
        <v>88</v>
      </c>
      <c r="X50" s="215"/>
      <c r="Y50" s="215"/>
      <c r="Z50" s="215"/>
      <c r="AA50" s="215">
        <v>81</v>
      </c>
      <c r="AB50" s="215">
        <v>82</v>
      </c>
      <c r="AC50" s="215">
        <v>90</v>
      </c>
      <c r="AD50" s="216">
        <v>99</v>
      </c>
      <c r="AE50" s="216">
        <v>86</v>
      </c>
      <c r="AF50" s="216">
        <v>63</v>
      </c>
      <c r="AG50" s="216"/>
      <c r="AH50" s="216"/>
      <c r="AI50" s="216"/>
      <c r="AJ50" s="216"/>
      <c r="AK50" s="216"/>
      <c r="AL50" s="216">
        <v>64</v>
      </c>
      <c r="AM50" s="216">
        <v>94</v>
      </c>
      <c r="AN50" s="216">
        <v>90</v>
      </c>
      <c r="AO50" s="216">
        <v>88</v>
      </c>
      <c r="AP50" s="218">
        <v>61</v>
      </c>
      <c r="AQ50" s="218">
        <v>80</v>
      </c>
      <c r="AR50" s="218">
        <v>61</v>
      </c>
      <c r="AS50" s="218"/>
      <c r="AT50" s="218">
        <v>67</v>
      </c>
      <c r="AU50" s="218"/>
      <c r="AV50" s="218"/>
      <c r="AW50" s="218"/>
      <c r="AX50" s="218"/>
      <c r="AY50" s="218"/>
      <c r="AZ50" s="218">
        <v>90</v>
      </c>
      <c r="BA50" s="218">
        <v>70</v>
      </c>
      <c r="BB50" s="218">
        <v>76</v>
      </c>
      <c r="BC50" s="219"/>
      <c r="BD50" s="218"/>
      <c r="BE50" s="219"/>
      <c r="BF50" s="218"/>
      <c r="BG50" s="218"/>
      <c r="BH50" s="218"/>
      <c r="BI50" s="219"/>
      <c r="BJ50" s="219"/>
      <c r="BK50" s="218"/>
      <c r="BL50" s="219"/>
      <c r="BM50" s="218"/>
      <c r="BN50" s="40">
        <f t="shared" si="19"/>
        <v>78</v>
      </c>
      <c r="BO50" s="73">
        <f t="shared" si="4"/>
        <v>78.857142857142861</v>
      </c>
      <c r="BP50" s="80">
        <f t="shared" si="5"/>
        <v>87</v>
      </c>
      <c r="BQ50" s="133">
        <f t="shared" si="6"/>
        <v>83.428571428571431</v>
      </c>
      <c r="BR50" s="133">
        <f t="shared" si="7"/>
        <v>72.142857142857139</v>
      </c>
      <c r="BS50" s="133" t="e">
        <f t="shared" si="20"/>
        <v>#DIV/0!</v>
      </c>
      <c r="BT50" s="40">
        <f t="shared" si="9"/>
        <v>79.727272727272734</v>
      </c>
      <c r="BU50" s="24">
        <f t="shared" si="10"/>
        <v>9</v>
      </c>
      <c r="BV50" s="24">
        <f t="shared" si="11"/>
        <v>15</v>
      </c>
      <c r="BW50" s="24">
        <f t="shared" si="12"/>
        <v>9</v>
      </c>
      <c r="BX50" s="24">
        <f t="shared" si="21"/>
        <v>33</v>
      </c>
      <c r="BY50" s="25">
        <f t="shared" si="22"/>
        <v>27.27272727272727</v>
      </c>
      <c r="CA50" s="22">
        <f t="shared" si="15"/>
        <v>0</v>
      </c>
    </row>
    <row r="51" spans="1:87" ht="18" x14ac:dyDescent="0.25">
      <c r="B51" s="268" t="s">
        <v>394</v>
      </c>
      <c r="C51" s="317"/>
      <c r="D51" s="71" t="s">
        <v>395</v>
      </c>
      <c r="E51" s="199"/>
      <c r="F51" s="267">
        <v>74</v>
      </c>
      <c r="G51" s="267">
        <v>90</v>
      </c>
      <c r="H51" s="267">
        <v>76</v>
      </c>
      <c r="I51" s="267">
        <v>81</v>
      </c>
      <c r="J51" s="267">
        <v>78</v>
      </c>
      <c r="K51" s="267">
        <v>60</v>
      </c>
      <c r="L51" s="267">
        <v>74</v>
      </c>
      <c r="M51" s="267">
        <v>65</v>
      </c>
      <c r="N51" s="267">
        <v>82</v>
      </c>
      <c r="O51" s="267">
        <v>85</v>
      </c>
      <c r="P51" s="267">
        <v>75</v>
      </c>
      <c r="Q51" s="267">
        <v>85</v>
      </c>
      <c r="R51" s="267">
        <v>60</v>
      </c>
      <c r="S51" s="267">
        <v>90</v>
      </c>
      <c r="T51" s="215">
        <v>100</v>
      </c>
      <c r="U51" s="215"/>
      <c r="V51" s="215">
        <v>81</v>
      </c>
      <c r="W51" s="215"/>
      <c r="X51" s="215"/>
      <c r="Y51" s="215"/>
      <c r="Z51" s="215"/>
      <c r="AA51" s="215">
        <v>60</v>
      </c>
      <c r="AB51" s="215">
        <v>65</v>
      </c>
      <c r="AC51" s="215">
        <v>90</v>
      </c>
      <c r="AD51" s="216">
        <v>95</v>
      </c>
      <c r="AE51" s="216">
        <v>90</v>
      </c>
      <c r="AF51" s="216"/>
      <c r="AG51" s="216"/>
      <c r="AH51" s="216"/>
      <c r="AI51" s="216"/>
      <c r="AJ51" s="216"/>
      <c r="AK51" s="216">
        <v>64</v>
      </c>
      <c r="AL51" s="216">
        <v>81</v>
      </c>
      <c r="AM51" s="216">
        <v>87</v>
      </c>
      <c r="AN51" s="216">
        <v>96</v>
      </c>
      <c r="AO51" s="216">
        <v>100</v>
      </c>
      <c r="AP51" s="218">
        <v>86</v>
      </c>
      <c r="AQ51" s="218">
        <v>100</v>
      </c>
      <c r="AR51" s="218">
        <v>67</v>
      </c>
      <c r="AS51" s="218"/>
      <c r="AT51" s="218"/>
      <c r="AU51" s="218"/>
      <c r="AV51" s="218"/>
      <c r="AW51" s="218">
        <v>77</v>
      </c>
      <c r="AX51" s="218"/>
      <c r="AY51" s="218"/>
      <c r="AZ51" s="218">
        <v>92</v>
      </c>
      <c r="BA51" s="218">
        <v>94</v>
      </c>
      <c r="BB51" s="218">
        <v>84</v>
      </c>
      <c r="BC51" s="219"/>
      <c r="BD51" s="218"/>
      <c r="BE51" s="219"/>
      <c r="BF51" s="218"/>
      <c r="BG51" s="218"/>
      <c r="BH51" s="218"/>
      <c r="BI51" s="219"/>
      <c r="BJ51" s="219"/>
      <c r="BK51" s="218"/>
      <c r="BL51" s="219"/>
      <c r="BM51" s="218"/>
      <c r="BN51" s="40">
        <f t="shared" si="19"/>
        <v>76.5</v>
      </c>
      <c r="BO51" s="73">
        <f t="shared" si="4"/>
        <v>75.142857142857139</v>
      </c>
      <c r="BP51" s="80">
        <f t="shared" si="5"/>
        <v>81</v>
      </c>
      <c r="BQ51" s="133">
        <f t="shared" si="6"/>
        <v>87.571428571428569</v>
      </c>
      <c r="BR51" s="133">
        <f t="shared" si="7"/>
        <v>85.714285714285708</v>
      </c>
      <c r="BS51" s="133" t="e">
        <f t="shared" si="20"/>
        <v>#DIV/0!</v>
      </c>
      <c r="BT51" s="40">
        <f t="shared" si="9"/>
        <v>81.333333333333329</v>
      </c>
      <c r="BU51" s="24">
        <f t="shared" si="10"/>
        <v>11</v>
      </c>
      <c r="BV51" s="24">
        <f t="shared" si="11"/>
        <v>15</v>
      </c>
      <c r="BW51" s="24">
        <f t="shared" si="12"/>
        <v>7</v>
      </c>
      <c r="BX51" s="24">
        <f t="shared" si="21"/>
        <v>33</v>
      </c>
      <c r="BY51" s="25">
        <f t="shared" si="22"/>
        <v>33.333333333333329</v>
      </c>
    </row>
    <row r="52" spans="1:87" ht="18.95" customHeight="1" x14ac:dyDescent="0.25">
      <c r="A52" s="32" t="s">
        <v>17</v>
      </c>
      <c r="B52" s="268" t="s">
        <v>388</v>
      </c>
      <c r="C52" s="317" t="s">
        <v>73</v>
      </c>
      <c r="D52" s="71" t="s">
        <v>395</v>
      </c>
      <c r="E52" s="199"/>
      <c r="F52" s="267">
        <v>60</v>
      </c>
      <c r="G52" s="267">
        <v>75</v>
      </c>
      <c r="H52" s="267">
        <v>69</v>
      </c>
      <c r="I52" s="267">
        <v>65</v>
      </c>
      <c r="J52" s="267">
        <v>60</v>
      </c>
      <c r="K52" s="267">
        <v>60</v>
      </c>
      <c r="L52" s="267">
        <v>64</v>
      </c>
      <c r="M52" s="267">
        <v>60</v>
      </c>
      <c r="N52" s="267">
        <v>63</v>
      </c>
      <c r="O52" s="267">
        <v>85</v>
      </c>
      <c r="P52" s="267">
        <v>62</v>
      </c>
      <c r="Q52" s="267">
        <v>67</v>
      </c>
      <c r="R52" s="267">
        <v>60</v>
      </c>
      <c r="S52" s="267">
        <v>77</v>
      </c>
      <c r="T52" s="215">
        <v>79</v>
      </c>
      <c r="U52" s="215"/>
      <c r="V52" s="215">
        <v>95</v>
      </c>
      <c r="W52" s="215"/>
      <c r="X52" s="215"/>
      <c r="Y52" s="215"/>
      <c r="Z52" s="215"/>
      <c r="AA52" s="215">
        <v>68</v>
      </c>
      <c r="AB52" s="215">
        <v>85</v>
      </c>
      <c r="AC52" s="215">
        <v>92</v>
      </c>
      <c r="AD52" s="216">
        <v>98</v>
      </c>
      <c r="AE52" s="216">
        <v>64</v>
      </c>
      <c r="AF52" s="216"/>
      <c r="AG52" s="216"/>
      <c r="AH52" s="216"/>
      <c r="AI52" s="216"/>
      <c r="AJ52" s="216"/>
      <c r="AK52" s="216">
        <v>60</v>
      </c>
      <c r="AL52" s="216">
        <v>60</v>
      </c>
      <c r="AM52" s="216">
        <v>61</v>
      </c>
      <c r="AN52" s="216">
        <v>78</v>
      </c>
      <c r="AO52" s="216">
        <v>70</v>
      </c>
      <c r="AP52" s="218">
        <v>15</v>
      </c>
      <c r="AQ52" s="218">
        <v>80</v>
      </c>
      <c r="AR52" s="218">
        <v>7</v>
      </c>
      <c r="AS52" s="218"/>
      <c r="AT52" s="218"/>
      <c r="AU52" s="218"/>
      <c r="AV52" s="218">
        <v>70</v>
      </c>
      <c r="AW52" s="218"/>
      <c r="AX52" s="218"/>
      <c r="AY52" s="218"/>
      <c r="AZ52" s="218">
        <v>62</v>
      </c>
      <c r="BA52" s="218">
        <v>60</v>
      </c>
      <c r="BB52" s="218">
        <v>61</v>
      </c>
      <c r="BC52" s="219"/>
      <c r="BD52" s="218"/>
      <c r="BE52" s="219"/>
      <c r="BF52" s="218"/>
      <c r="BG52" s="218"/>
      <c r="BH52" s="218"/>
      <c r="BI52" s="219"/>
      <c r="BJ52" s="219"/>
      <c r="BK52" s="218"/>
      <c r="BL52" s="219"/>
      <c r="BM52" s="218"/>
      <c r="BN52" s="40">
        <f t="shared" si="19"/>
        <v>64.833333333333329</v>
      </c>
      <c r="BO52" s="73">
        <f t="shared" si="4"/>
        <v>65.857142857142861</v>
      </c>
      <c r="BP52" s="80">
        <f t="shared" si="5"/>
        <v>82.666666666666671</v>
      </c>
      <c r="BQ52" s="133">
        <f t="shared" si="6"/>
        <v>70.142857142857139</v>
      </c>
      <c r="BR52" s="133" t="str">
        <f t="shared" si="7"/>
        <v>Нет п/оц.</v>
      </c>
      <c r="BS52" s="133" t="e">
        <f t="shared" si="20"/>
        <v>#DIV/0!</v>
      </c>
      <c r="BT52" s="40" t="str">
        <f t="shared" si="9"/>
        <v>Нет п/оц.</v>
      </c>
      <c r="BU52" s="24">
        <f t="shared" si="10"/>
        <v>3</v>
      </c>
      <c r="BV52" s="24">
        <f t="shared" si="11"/>
        <v>7</v>
      </c>
      <c r="BW52" s="24">
        <f t="shared" si="12"/>
        <v>21</v>
      </c>
      <c r="BX52" s="24">
        <f t="shared" si="21"/>
        <v>31</v>
      </c>
      <c r="BY52" s="25">
        <f t="shared" si="22"/>
        <v>9.67741935483871</v>
      </c>
      <c r="BZ52" s="5"/>
      <c r="CA52" s="5"/>
      <c r="CB52" s="5"/>
      <c r="CC52" s="5"/>
      <c r="CD52" s="5"/>
      <c r="CE52" s="5"/>
      <c r="CF52" s="5"/>
      <c r="CG52" s="5"/>
      <c r="CH52" s="5"/>
    </row>
    <row r="53" spans="1:87" s="5" customFormat="1" ht="12.75" customHeight="1" x14ac:dyDescent="0.2">
      <c r="A53" s="1"/>
      <c r="B53" s="1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</row>
    <row r="54" spans="1:87" ht="12.75" customHeight="1" x14ac:dyDescent="0.2"/>
    <row r="55" spans="1:87" ht="12.75" customHeight="1" x14ac:dyDescent="0.2"/>
    <row r="56" spans="1:87" s="5" customFormat="1" ht="12.75" customHeight="1" x14ac:dyDescent="0.2">
      <c r="A56" s="1"/>
      <c r="B56" s="1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</row>
    <row r="57" spans="1:87" s="5" customFormat="1" ht="12.75" customHeight="1" x14ac:dyDescent="0.2">
      <c r="A57" s="1"/>
      <c r="B57" s="1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</row>
    <row r="58" spans="1:87" ht="12.75" customHeight="1" x14ac:dyDescent="0.2"/>
    <row r="59" spans="1:87" ht="12.75" customHeight="1" x14ac:dyDescent="0.2"/>
    <row r="60" spans="1:87" ht="12.75" customHeight="1" x14ac:dyDescent="0.2"/>
    <row r="61" spans="1:87" ht="12.75" customHeight="1" x14ac:dyDescent="0.2">
      <c r="BN61" s="43"/>
    </row>
    <row r="62" spans="1:87" ht="15.75" x14ac:dyDescent="0.25">
      <c r="BN62" s="22"/>
    </row>
    <row r="63" spans="1:87" ht="12.75" customHeight="1" x14ac:dyDescent="0.2"/>
    <row r="64" spans="1:87" ht="12.75" customHeight="1" x14ac:dyDescent="0.2"/>
  </sheetData>
  <autoFilter ref="B8:BY50">
    <sortState ref="B11:BY33">
      <sortCondition ref="B8:B54"/>
    </sortState>
  </autoFilter>
  <mergeCells count="13">
    <mergeCell ref="BN6:BS6"/>
    <mergeCell ref="A4:D4"/>
    <mergeCell ref="AD2:AO2"/>
    <mergeCell ref="S1:AO1"/>
    <mergeCell ref="BN1:BT4"/>
    <mergeCell ref="AP2:BB2"/>
    <mergeCell ref="AQ1:BM1"/>
    <mergeCell ref="BC2:BM2"/>
    <mergeCell ref="BU1:BY4"/>
    <mergeCell ref="E2:K2"/>
    <mergeCell ref="S2:AC2"/>
    <mergeCell ref="E1:R1"/>
    <mergeCell ref="L2:R2"/>
  </mergeCells>
  <phoneticPr fontId="42" type="noConversion"/>
  <conditionalFormatting sqref="E1 E2:L3">
    <cfRule type="cellIs" dxfId="37" priority="172" stopIfTrue="1" operator="equal">
      <formula>"н/з"</formula>
    </cfRule>
  </conditionalFormatting>
  <conditionalFormatting sqref="A52">
    <cfRule type="cellIs" dxfId="36" priority="169" stopIfTrue="1" operator="between">
      <formula>1</formula>
      <formula>3</formula>
    </cfRule>
    <cfRule type="cellIs" dxfId="35" priority="170" stopIfTrue="1" operator="between">
      <formula>10</formula>
      <formula>12</formula>
    </cfRule>
    <cfRule type="cellIs" dxfId="34" priority="171" stopIfTrue="1" operator="between">
      <formula>7</formula>
      <formula>9</formula>
    </cfRule>
  </conditionalFormatting>
  <conditionalFormatting sqref="C5:D6 D8 C8:C50">
    <cfRule type="cellIs" dxfId="33" priority="176" stopIfTrue="1" operator="equal">
      <formula>"К"</formula>
    </cfRule>
  </conditionalFormatting>
  <conditionalFormatting sqref="E51:E52 L51:AD52 AP9:BM52 E9:AD50">
    <cfRule type="cellIs" dxfId="32" priority="41" stopIfTrue="1" operator="equal">
      <formula>0</formula>
    </cfRule>
    <cfRule type="cellIs" dxfId="31" priority="42" stopIfTrue="1" operator="between">
      <formula>1</formula>
      <formula>59</formula>
    </cfRule>
  </conditionalFormatting>
  <conditionalFormatting sqref="AF11:AO11 AE9:AO10 AE12:AO52">
    <cfRule type="cellIs" dxfId="30" priority="7" stopIfTrue="1" operator="between">
      <formula>1</formula>
      <formula>59</formula>
    </cfRule>
    <cfRule type="cellIs" dxfId="29" priority="8" stopIfTrue="1" operator="equal">
      <formula>0</formula>
    </cfRule>
  </conditionalFormatting>
  <conditionalFormatting sqref="AE11">
    <cfRule type="cellIs" dxfId="28" priority="5" stopIfTrue="1" operator="between">
      <formula>1</formula>
      <formula>59</formula>
    </cfRule>
    <cfRule type="cellIs" dxfId="27" priority="6" stopIfTrue="1" operator="equal">
      <formula>0</formula>
    </cfRule>
  </conditionalFormatting>
  <conditionalFormatting sqref="BY9:BY52">
    <cfRule type="cellIs" dxfId="26" priority="4" operator="greaterThan">
      <formula>75</formula>
    </cfRule>
  </conditionalFormatting>
  <conditionalFormatting sqref="F51:K52">
    <cfRule type="cellIs" dxfId="25" priority="2" stopIfTrue="1" operator="equal">
      <formula>0</formula>
    </cfRule>
    <cfRule type="cellIs" dxfId="24" priority="3" stopIfTrue="1" operator="between">
      <formula>1</formula>
      <formula>59</formula>
    </cfRule>
  </conditionalFormatting>
  <conditionalFormatting sqref="C51:C52">
    <cfRule type="cellIs" dxfId="23" priority="1" stopIfTrue="1" operator="equal">
      <formula>"К"</formula>
    </cfRule>
  </conditionalFormatting>
  <dataValidations disablePrompts="1" count="1">
    <dataValidation allowBlank="1" showErrorMessage="1" errorTitle="ВНИМАНИЕ" error="Или &quot;К&quot; или смерть !!!" sqref="C8">
      <formula1>0</formula1>
      <formula2>0</formula2>
    </dataValidation>
  </dataValidations>
  <pageMargins left="1.1812499999999999" right="0.39374999999999999" top="0.39374999999999999" bottom="0.39374999999999999" header="0.51180555555555551" footer="0.51180555555555551"/>
  <pageSetup paperSize="9" scale="56" firstPageNumber="0" orientation="landscape" horizontalDpi="300" verticalDpi="300" r:id="rId1"/>
  <headerFooter alignWithMargins="0"/>
  <colBreaks count="1" manualBreakCount="1">
    <brk id="8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8"/>
  <sheetViews>
    <sheetView topLeftCell="B1" zoomScale="60" zoomScaleNormal="60" zoomScaleSheetLayoutView="75" workbookViewId="0">
      <pane xSplit="1" topLeftCell="AE1" activePane="topRight" state="frozen"/>
      <selection activeCell="B7" sqref="B7"/>
      <selection pane="topRight" activeCell="AF54" sqref="AF54"/>
    </sheetView>
  </sheetViews>
  <sheetFormatPr defaultRowHeight="12.75" outlineLevelRow="1" x14ac:dyDescent="0.2"/>
  <cols>
    <col min="1" max="1" width="5.140625" style="1" hidden="1" customWidth="1"/>
    <col min="2" max="2" width="52.140625" style="1" customWidth="1"/>
    <col min="3" max="3" width="5.28515625" style="2" bestFit="1" customWidth="1"/>
    <col min="4" max="4" width="25.85546875" style="2" bestFit="1" customWidth="1"/>
    <col min="5" max="5" width="7.42578125" style="1" bestFit="1" customWidth="1"/>
    <col min="6" max="6" width="7.7109375" style="1" bestFit="1" customWidth="1"/>
    <col min="7" max="7" width="7" style="1" customWidth="1"/>
    <col min="8" max="11" width="7" style="1" bestFit="1" customWidth="1"/>
    <col min="12" max="12" width="7" style="1" customWidth="1"/>
    <col min="13" max="13" width="7.42578125" style="1" customWidth="1"/>
    <col min="14" max="18" width="7" style="1" customWidth="1"/>
    <col min="19" max="19" width="8.28515625" style="1" customWidth="1"/>
    <col min="20" max="20" width="7.42578125" style="1" customWidth="1"/>
    <col min="21" max="23" width="7" style="1" customWidth="1"/>
    <col min="24" max="26" width="8.28515625" style="1" customWidth="1"/>
    <col min="27" max="27" width="7.42578125" style="1" customWidth="1"/>
    <col min="28" max="29" width="7" style="1" customWidth="1"/>
    <col min="30" max="30" width="7.7109375" style="1" customWidth="1"/>
    <col min="31" max="32" width="8.28515625" style="1" customWidth="1"/>
    <col min="33" max="33" width="11.28515625" style="1" bestFit="1" customWidth="1"/>
    <col min="34" max="34" width="10.5703125" style="1" customWidth="1"/>
    <col min="35" max="36" width="12.42578125" style="1" customWidth="1"/>
    <col min="37" max="37" width="28.42578125" style="1" customWidth="1"/>
    <col min="38" max="43" width="9.5703125" style="1" customWidth="1"/>
    <col min="44" max="44" width="9.28515625" style="1" customWidth="1"/>
    <col min="45" max="45" width="9.140625" style="1"/>
    <col min="46" max="48" width="9.140625" style="1" customWidth="1"/>
    <col min="49" max="50" width="9.140625" style="1"/>
    <col min="51" max="51" width="11.85546875" style="1" customWidth="1"/>
    <col min="52" max="16384" width="9.140625" style="1"/>
  </cols>
  <sheetData>
    <row r="1" spans="1:52" s="3" customFormat="1" ht="24.95" customHeight="1" outlineLevel="1" thickBot="1" x14ac:dyDescent="0.35">
      <c r="A1" s="7"/>
      <c r="C1" s="4"/>
      <c r="D1" s="4"/>
      <c r="E1" s="345" t="s">
        <v>0</v>
      </c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432" t="s">
        <v>27</v>
      </c>
      <c r="U1" s="433"/>
      <c r="V1" s="433"/>
      <c r="W1" s="433"/>
      <c r="X1" s="433"/>
      <c r="Y1" s="433"/>
      <c r="Z1" s="433"/>
      <c r="AA1" s="433"/>
      <c r="AB1" s="433"/>
      <c r="AC1" s="433"/>
      <c r="AD1" s="433"/>
      <c r="AE1" s="433"/>
      <c r="AF1" s="433"/>
      <c r="AG1" s="434" t="s">
        <v>31</v>
      </c>
      <c r="AH1" s="434"/>
      <c r="AI1" s="434"/>
      <c r="AJ1" s="434"/>
      <c r="AK1" s="435"/>
      <c r="AL1" s="409" t="s">
        <v>32</v>
      </c>
      <c r="AM1" s="410"/>
      <c r="AN1" s="410"/>
      <c r="AO1" s="410"/>
      <c r="AP1" s="411"/>
    </row>
    <row r="2" spans="1:52" s="8" customFormat="1" ht="18.75" customHeight="1" outlineLevel="1" thickBot="1" x14ac:dyDescent="0.35">
      <c r="A2" s="7"/>
      <c r="C2" s="9"/>
      <c r="D2" s="9"/>
      <c r="E2" s="418" t="s">
        <v>1</v>
      </c>
      <c r="F2" s="419"/>
      <c r="G2" s="419"/>
      <c r="H2" s="419"/>
      <c r="I2" s="419"/>
      <c r="J2" s="419"/>
      <c r="K2" s="419"/>
      <c r="L2" s="422" t="s">
        <v>24</v>
      </c>
      <c r="M2" s="346"/>
      <c r="N2" s="346"/>
      <c r="O2" s="346"/>
      <c r="P2" s="346"/>
      <c r="Q2" s="346"/>
      <c r="R2" s="346"/>
      <c r="S2" s="423"/>
      <c r="T2" s="420" t="s">
        <v>26</v>
      </c>
      <c r="U2" s="421"/>
      <c r="V2" s="421"/>
      <c r="W2" s="421"/>
      <c r="X2" s="421"/>
      <c r="Y2" s="421"/>
      <c r="Z2" s="421"/>
      <c r="AA2" s="430" t="s">
        <v>36</v>
      </c>
      <c r="AB2" s="431"/>
      <c r="AC2" s="431"/>
      <c r="AD2" s="431"/>
      <c r="AE2" s="431"/>
      <c r="AF2" s="431"/>
      <c r="AG2" s="436"/>
      <c r="AH2" s="436"/>
      <c r="AI2" s="436"/>
      <c r="AJ2" s="436"/>
      <c r="AK2" s="437"/>
      <c r="AL2" s="412"/>
      <c r="AM2" s="413"/>
      <c r="AN2" s="413"/>
      <c r="AO2" s="413"/>
      <c r="AP2" s="414"/>
    </row>
    <row r="3" spans="1:52" s="8" customFormat="1" ht="12.75" hidden="1" customHeight="1" outlineLevel="1" x14ac:dyDescent="0.25">
      <c r="A3" s="44"/>
      <c r="C3" s="9"/>
      <c r="D3" s="9"/>
      <c r="E3" s="9"/>
      <c r="F3" s="9"/>
      <c r="G3" s="9"/>
      <c r="H3" s="9"/>
      <c r="I3" s="9"/>
      <c r="J3" s="9"/>
      <c r="K3" s="9"/>
      <c r="L3" s="9"/>
      <c r="T3" s="79"/>
      <c r="U3" s="79"/>
      <c r="V3" s="79"/>
      <c r="W3" s="79"/>
      <c r="X3" s="79"/>
      <c r="Y3" s="79"/>
      <c r="Z3" s="124"/>
      <c r="AA3" s="129"/>
      <c r="AB3" s="129"/>
      <c r="AC3" s="129"/>
      <c r="AD3" s="129"/>
      <c r="AE3" s="129"/>
      <c r="AF3" s="129"/>
      <c r="AG3" s="436"/>
      <c r="AH3" s="436"/>
      <c r="AI3" s="436"/>
      <c r="AJ3" s="436"/>
      <c r="AK3" s="437"/>
      <c r="AL3" s="412"/>
      <c r="AM3" s="413"/>
      <c r="AN3" s="413"/>
      <c r="AO3" s="413"/>
      <c r="AP3" s="414"/>
    </row>
    <row r="4" spans="1:52" s="83" customFormat="1" ht="138" customHeight="1" outlineLevel="1" thickBot="1" x14ac:dyDescent="0.25">
      <c r="A4" s="427" t="s">
        <v>28</v>
      </c>
      <c r="B4" s="428"/>
      <c r="C4" s="428"/>
      <c r="D4" s="429"/>
      <c r="E4" s="112"/>
      <c r="F4" s="138"/>
      <c r="G4" s="138"/>
      <c r="H4" s="138"/>
      <c r="I4" s="138"/>
      <c r="J4" s="138"/>
      <c r="K4" s="136"/>
      <c r="L4" s="112"/>
      <c r="M4" s="138"/>
      <c r="N4" s="138"/>
      <c r="O4" s="138"/>
      <c r="P4" s="138"/>
      <c r="Q4" s="138"/>
      <c r="R4" s="138"/>
      <c r="S4" s="114"/>
      <c r="T4" s="273"/>
      <c r="U4" s="138"/>
      <c r="V4" s="138"/>
      <c r="W4" s="138"/>
      <c r="X4" s="138"/>
      <c r="Y4" s="138"/>
      <c r="Z4" s="136"/>
      <c r="AA4" s="136"/>
      <c r="AB4" s="136"/>
      <c r="AC4" s="136"/>
      <c r="AD4" s="136"/>
      <c r="AE4" s="136"/>
      <c r="AF4" s="136"/>
      <c r="AG4" s="438"/>
      <c r="AH4" s="438"/>
      <c r="AI4" s="438"/>
      <c r="AJ4" s="438"/>
      <c r="AK4" s="439"/>
      <c r="AL4" s="415"/>
      <c r="AM4" s="416"/>
      <c r="AN4" s="416"/>
      <c r="AO4" s="416"/>
      <c r="AP4" s="417"/>
    </row>
    <row r="5" spans="1:52" s="12" customFormat="1" ht="268.5" customHeight="1" thickBot="1" x14ac:dyDescent="0.35">
      <c r="A5" s="86" t="s">
        <v>2</v>
      </c>
      <c r="B5" s="120" t="s">
        <v>3</v>
      </c>
      <c r="C5" s="88" t="s">
        <v>4</v>
      </c>
      <c r="D5" s="88" t="s">
        <v>5</v>
      </c>
      <c r="E5" s="121" t="s">
        <v>69</v>
      </c>
      <c r="F5" s="121" t="s">
        <v>84</v>
      </c>
      <c r="G5" s="121" t="s">
        <v>400</v>
      </c>
      <c r="H5" s="121" t="s">
        <v>88</v>
      </c>
      <c r="I5" s="122" t="s">
        <v>86</v>
      </c>
      <c r="J5" s="122" t="s">
        <v>85</v>
      </c>
      <c r="K5" s="279" t="s">
        <v>401</v>
      </c>
      <c r="L5" s="282" t="s">
        <v>429</v>
      </c>
      <c r="M5" s="283" t="s">
        <v>88</v>
      </c>
      <c r="N5" s="283" t="s">
        <v>430</v>
      </c>
      <c r="O5" s="283" t="s">
        <v>431</v>
      </c>
      <c r="P5" s="123" t="s">
        <v>432</v>
      </c>
      <c r="Q5" s="123" t="s">
        <v>433</v>
      </c>
      <c r="R5" s="123" t="s">
        <v>84</v>
      </c>
      <c r="S5" s="123" t="s">
        <v>69</v>
      </c>
      <c r="T5" s="280" t="s">
        <v>511</v>
      </c>
      <c r="U5" s="121" t="s">
        <v>512</v>
      </c>
      <c r="V5" s="121" t="s">
        <v>513</v>
      </c>
      <c r="W5" s="121" t="s">
        <v>494</v>
      </c>
      <c r="X5" s="123" t="s">
        <v>514</v>
      </c>
      <c r="Y5" s="123" t="s">
        <v>408</v>
      </c>
      <c r="Z5" s="123" t="s">
        <v>515</v>
      </c>
      <c r="AA5" s="121" t="s">
        <v>518</v>
      </c>
      <c r="AB5" s="121" t="s">
        <v>68</v>
      </c>
      <c r="AC5" s="123" t="s">
        <v>530</v>
      </c>
      <c r="AD5" s="121" t="s">
        <v>531</v>
      </c>
      <c r="AE5" s="121" t="s">
        <v>522</v>
      </c>
      <c r="AF5" s="121" t="s">
        <v>523</v>
      </c>
      <c r="AG5" s="10" t="s">
        <v>6</v>
      </c>
      <c r="AH5" s="10" t="s">
        <v>23</v>
      </c>
      <c r="AI5" s="10" t="s">
        <v>25</v>
      </c>
      <c r="AJ5" s="10" t="s">
        <v>33</v>
      </c>
      <c r="AK5" s="11" t="s">
        <v>7</v>
      </c>
      <c r="AL5" s="94" t="s">
        <v>8</v>
      </c>
      <c r="AM5" s="94" t="s">
        <v>9</v>
      </c>
      <c r="AN5" s="94" t="s">
        <v>10</v>
      </c>
      <c r="AO5" s="94" t="s">
        <v>11</v>
      </c>
      <c r="AP5" s="94" t="s">
        <v>12</v>
      </c>
    </row>
    <row r="6" spans="1:52" s="12" customFormat="1" ht="35.25" customHeight="1" thickBot="1" x14ac:dyDescent="0.35">
      <c r="A6" s="13"/>
      <c r="B6" s="14" t="s">
        <v>13</v>
      </c>
      <c r="C6" s="13"/>
      <c r="D6" s="13"/>
      <c r="E6" s="119"/>
      <c r="F6" s="119"/>
      <c r="G6" s="119"/>
      <c r="H6" s="119"/>
      <c r="I6" s="119"/>
      <c r="J6" s="119"/>
      <c r="K6" s="119"/>
      <c r="L6" s="281"/>
      <c r="M6" s="281"/>
      <c r="N6" s="281"/>
      <c r="O6" s="281"/>
      <c r="P6" s="281"/>
      <c r="Q6" s="281"/>
      <c r="R6" s="281"/>
      <c r="S6" s="281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8"/>
      <c r="AG6" s="424"/>
      <c r="AH6" s="425"/>
      <c r="AI6" s="425"/>
      <c r="AJ6" s="425"/>
      <c r="AK6" s="126"/>
      <c r="AL6" s="18"/>
      <c r="AM6" s="18"/>
      <c r="AN6" s="18"/>
      <c r="AO6" s="18"/>
      <c r="AP6" s="18"/>
    </row>
    <row r="7" spans="1:52" s="12" customFormat="1" ht="23.25" hidden="1" customHeight="1" thickBot="1" x14ac:dyDescent="0.35">
      <c r="A7" s="89"/>
      <c r="B7" s="89" t="s">
        <v>30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18"/>
      <c r="AM7" s="18"/>
      <c r="AN7" s="18"/>
      <c r="AO7" s="18"/>
      <c r="AP7" s="18"/>
    </row>
    <row r="8" spans="1:52" s="19" customFormat="1" ht="17.25" customHeight="1" thickBot="1" x14ac:dyDescent="0.35">
      <c r="A8" s="20"/>
      <c r="B8" s="46" t="s">
        <v>16</v>
      </c>
      <c r="C8" s="51"/>
      <c r="D8" s="51"/>
      <c r="E8" s="52">
        <f t="shared" ref="E8:K8" si="0">AVERAGE(E9:E53)</f>
        <v>80</v>
      </c>
      <c r="F8" s="52">
        <f t="shared" si="0"/>
        <v>73</v>
      </c>
      <c r="G8" s="52">
        <f t="shared" si="0"/>
        <v>85</v>
      </c>
      <c r="H8" s="52">
        <f t="shared" si="0"/>
        <v>78</v>
      </c>
      <c r="I8" s="52">
        <f t="shared" si="0"/>
        <v>77</v>
      </c>
      <c r="J8" s="52">
        <f t="shared" si="0"/>
        <v>69</v>
      </c>
      <c r="K8" s="52">
        <f t="shared" si="0"/>
        <v>95</v>
      </c>
      <c r="L8" s="52"/>
      <c r="M8" s="52">
        <f t="shared" ref="M8:AF8" si="1">AVERAGE(M9:M53)</f>
        <v>82</v>
      </c>
      <c r="N8" s="52">
        <f t="shared" si="1"/>
        <v>74</v>
      </c>
      <c r="O8" s="52">
        <f t="shared" si="1"/>
        <v>95</v>
      </c>
      <c r="P8" s="52">
        <f t="shared" si="1"/>
        <v>94</v>
      </c>
      <c r="Q8" s="52">
        <f t="shared" si="1"/>
        <v>74</v>
      </c>
      <c r="R8" s="52">
        <f t="shared" si="1"/>
        <v>87</v>
      </c>
      <c r="S8" s="52">
        <f t="shared" si="1"/>
        <v>83</v>
      </c>
      <c r="T8" s="52">
        <f t="shared" si="1"/>
        <v>70</v>
      </c>
      <c r="U8" s="52">
        <f t="shared" si="1"/>
        <v>93</v>
      </c>
      <c r="V8" s="52">
        <f t="shared" si="1"/>
        <v>82</v>
      </c>
      <c r="W8" s="52">
        <f t="shared" si="1"/>
        <v>83</v>
      </c>
      <c r="X8" s="52">
        <f t="shared" si="1"/>
        <v>100</v>
      </c>
      <c r="Y8" s="52">
        <f t="shared" si="1"/>
        <v>97</v>
      </c>
      <c r="Z8" s="52">
        <f t="shared" si="1"/>
        <v>85</v>
      </c>
      <c r="AA8" s="52">
        <f t="shared" si="1"/>
        <v>85</v>
      </c>
      <c r="AB8" s="52">
        <f t="shared" si="1"/>
        <v>100</v>
      </c>
      <c r="AC8" s="52">
        <f t="shared" si="1"/>
        <v>100</v>
      </c>
      <c r="AD8" s="52">
        <f t="shared" si="1"/>
        <v>93</v>
      </c>
      <c r="AE8" s="52">
        <f t="shared" si="1"/>
        <v>100</v>
      </c>
      <c r="AF8" s="52">
        <f t="shared" si="1"/>
        <v>99</v>
      </c>
      <c r="AG8" s="52" t="e">
        <f t="shared" ref="AG8:AJ8" si="2">AVERAGE(AG9:AG53)</f>
        <v>#DIV/0!</v>
      </c>
      <c r="AH8" s="52" t="e">
        <f t="shared" si="2"/>
        <v>#DIV/0!</v>
      </c>
      <c r="AI8" s="52" t="e">
        <f t="shared" si="2"/>
        <v>#DIV/0!</v>
      </c>
      <c r="AJ8" s="53" t="e">
        <f t="shared" si="2"/>
        <v>#DIV/0!</v>
      </c>
      <c r="AK8" s="134" t="e">
        <f>AVERAGE(AK9:AK53)</f>
        <v>#DIV/0!</v>
      </c>
      <c r="AL8" s="18"/>
      <c r="AM8" s="18"/>
      <c r="AN8" s="18"/>
      <c r="AO8" s="18"/>
      <c r="AP8" s="18"/>
      <c r="AR8" s="291" t="s">
        <v>532</v>
      </c>
      <c r="AS8" s="291" t="s">
        <v>533</v>
      </c>
      <c r="AT8" s="291" t="s">
        <v>534</v>
      </c>
      <c r="AU8" s="291" t="s">
        <v>535</v>
      </c>
      <c r="AV8" s="291" t="s">
        <v>536</v>
      </c>
      <c r="AX8" s="292" t="s">
        <v>537</v>
      </c>
      <c r="AY8" s="292" t="s">
        <v>538</v>
      </c>
      <c r="AZ8" s="292" t="s">
        <v>539</v>
      </c>
    </row>
    <row r="9" spans="1:52" s="54" customFormat="1" ht="18.75" x14ac:dyDescent="0.3">
      <c r="A9" s="66">
        <v>4</v>
      </c>
      <c r="B9" s="69" t="s">
        <v>399</v>
      </c>
      <c r="C9" s="68" t="s">
        <v>73</v>
      </c>
      <c r="D9" s="71" t="s">
        <v>100</v>
      </c>
      <c r="E9" s="72">
        <v>80</v>
      </c>
      <c r="F9" s="72">
        <v>73</v>
      </c>
      <c r="G9" s="199">
        <v>85</v>
      </c>
      <c r="H9" s="199">
        <v>78</v>
      </c>
      <c r="I9" s="199">
        <v>77</v>
      </c>
      <c r="J9" s="199">
        <v>69</v>
      </c>
      <c r="K9" s="199">
        <v>95</v>
      </c>
      <c r="L9" s="267">
        <v>95</v>
      </c>
      <c r="M9" s="269">
        <v>82</v>
      </c>
      <c r="N9" s="269">
        <v>74</v>
      </c>
      <c r="O9" s="269">
        <v>95</v>
      </c>
      <c r="P9" s="269">
        <v>94</v>
      </c>
      <c r="Q9" s="269">
        <v>74</v>
      </c>
      <c r="R9" s="269">
        <v>87</v>
      </c>
      <c r="S9" s="267">
        <v>83</v>
      </c>
      <c r="T9" s="267">
        <v>70</v>
      </c>
      <c r="U9" s="215">
        <v>93</v>
      </c>
      <c r="V9" s="215">
        <v>82</v>
      </c>
      <c r="W9" s="215">
        <v>83</v>
      </c>
      <c r="X9" s="215">
        <v>100</v>
      </c>
      <c r="Y9" s="215">
        <v>97</v>
      </c>
      <c r="Z9" s="215">
        <v>85</v>
      </c>
      <c r="AA9" s="216">
        <v>85</v>
      </c>
      <c r="AB9" s="216">
        <v>100</v>
      </c>
      <c r="AC9" s="216">
        <v>100</v>
      </c>
      <c r="AD9" s="216">
        <v>93</v>
      </c>
      <c r="AE9" s="216">
        <v>100</v>
      </c>
      <c r="AF9" s="216">
        <v>99</v>
      </c>
      <c r="AG9" s="40">
        <f t="shared" ref="AG9:AG53" si="3">IF(COUNTIF(E9:K9,"&gt;59")=COUNTA(E9:K9),(IF(COUNTA(E9:K9&gt;0),SUM(E9:K9)/COUNT(E9:K9),"св")),"Нет п/оц.")</f>
        <v>79.571428571428569</v>
      </c>
      <c r="AH9" s="73">
        <f t="shared" ref="AH9:AH53" si="4">IF(COUNTIF(L9:S9,"&gt;59")=COUNTA(L9:S9),(IF(COUNTA(L9:S9&gt;0),SUM(L9:S9)/COUNT(L9:S9),"св")),"Нет п/оц.")</f>
        <v>85.5</v>
      </c>
      <c r="AI9" s="80">
        <f t="shared" ref="AI9:AI53" si="5">IF(COUNTIF(T9:Z9,"&gt;59")=COUNTA(T9:Z9),(IF(COUNTA(T9:Z9&gt;0),SUM(T9:Z9)/COUNT(T9:Z9),"св")),"Нет п/оц.")</f>
        <v>87.142857142857139</v>
      </c>
      <c r="AJ9" s="133">
        <f t="shared" ref="AJ9:AJ53" si="6">IF(COUNTIF(AA9:AF9,"&gt;59")=COUNTA(AA9:AF9),(IF(COUNTA(AA9:AF9&gt;0),SUM(AA9:AF9)/COUNT(AA9:AF9),"св")),"Нет п/оц.")</f>
        <v>96.166666666666671</v>
      </c>
      <c r="AK9" s="40">
        <f t="shared" ref="AK9:AK53" si="7">IF(COUNTIF(E9:AF9,"&gt;59")=COUNTA(E9:AF9),(IF(COUNTA(E9:AF9&gt;0),SUM(E9:AF9)/COUNT(E9:AF9),"св")),"Нет п/оц.")</f>
        <v>86.714285714285708</v>
      </c>
      <c r="AL9" s="24">
        <f t="shared" ref="AL9:AL53" si="8">COUNTIF(E9:AF9,"&gt;=90")</f>
        <v>12</v>
      </c>
      <c r="AM9" s="24">
        <f t="shared" ref="AM9:AM53" si="9">COUNTIFS(E9:AF9,"&gt;=74",E9:AF9,"&lt;90")</f>
        <v>13</v>
      </c>
      <c r="AN9" s="24">
        <f t="shared" ref="AN9:AN53" si="10">COUNTIFS(E9:AF9,"&gt;=60",E9:AF9,"&lt;74")</f>
        <v>3</v>
      </c>
      <c r="AO9" s="24">
        <f t="shared" ref="AO9:AO53" si="11">AN9+AM9+AL9</f>
        <v>28</v>
      </c>
      <c r="AP9" s="25">
        <f t="shared" ref="AP9:AP53" si="12">AL9/AO9*100</f>
        <v>42.857142857142854</v>
      </c>
      <c r="AR9" s="293">
        <f>COUNTIF(E9:AF9,"&gt;=90")/COUNT(E9:AF9)*100</f>
        <v>42.857142857142854</v>
      </c>
      <c r="AS9" s="293">
        <f>(COUNTIF(E9:AF9,"&gt;=82")-COUNTIF(E9:AF9,"&gt;=90"))/COUNT(E9:AF9)*100</f>
        <v>28.571428571428569</v>
      </c>
      <c r="AT9" s="293">
        <f>(COUNTIF(E9:AF9,"&gt;=74")-COUNTIF(E9:AF9,"&gt;=82"))/COUNT(E9:AF9)*100</f>
        <v>17.857142857142858</v>
      </c>
      <c r="AU9" s="293">
        <f>(COUNTIF(E9:AF9,"&gt;=64")-COUNTIF(E9:AF9,"&gt;=74"))/(COUNT(E9:AF9))*100</f>
        <v>10.714285714285714</v>
      </c>
      <c r="AV9" s="293">
        <f>(COUNTIF(E9:AF9,"&gt;=60")-COUNTIF(E9:AF9,"&gt;=64"))/(COUNT(E9:AF9))*100</f>
        <v>0</v>
      </c>
      <c r="AW9" s="22"/>
      <c r="AX9" s="22">
        <f>AL9/$AO9</f>
        <v>0.42857142857142855</v>
      </c>
      <c r="AY9" s="22">
        <f t="shared" ref="AY9:AZ9" si="13">AM9/$AO9</f>
        <v>0.4642857142857143</v>
      </c>
      <c r="AZ9" s="22">
        <f t="shared" si="13"/>
        <v>0.10714285714285714</v>
      </c>
    </row>
    <row r="10" spans="1:52" s="54" customFormat="1" ht="18.75" hidden="1" x14ac:dyDescent="0.3">
      <c r="A10" s="66">
        <v>5</v>
      </c>
      <c r="B10" s="69"/>
      <c r="C10" s="67"/>
      <c r="D10" s="71"/>
      <c r="E10" s="72"/>
      <c r="F10" s="72"/>
      <c r="G10" s="199"/>
      <c r="H10" s="199"/>
      <c r="I10" s="199"/>
      <c r="J10" s="199"/>
      <c r="K10" s="199"/>
      <c r="L10" s="267"/>
      <c r="M10" s="269"/>
      <c r="N10" s="269"/>
      <c r="O10" s="269"/>
      <c r="P10" s="269"/>
      <c r="Q10" s="269"/>
      <c r="R10" s="269"/>
      <c r="S10" s="208"/>
      <c r="T10" s="75"/>
      <c r="U10" s="214"/>
      <c r="V10" s="214"/>
      <c r="W10" s="214"/>
      <c r="X10" s="214"/>
      <c r="Y10" s="215"/>
      <c r="Z10" s="215"/>
      <c r="AA10" s="216"/>
      <c r="AB10" s="217"/>
      <c r="AC10" s="217"/>
      <c r="AD10" s="216"/>
      <c r="AE10" s="217"/>
      <c r="AF10" s="217"/>
      <c r="AG10" s="40" t="e">
        <f t="shared" si="3"/>
        <v>#DIV/0!</v>
      </c>
      <c r="AH10" s="73" t="e">
        <f t="shared" si="4"/>
        <v>#DIV/0!</v>
      </c>
      <c r="AI10" s="80" t="e">
        <f t="shared" si="5"/>
        <v>#DIV/0!</v>
      </c>
      <c r="AJ10" s="133" t="e">
        <f t="shared" si="6"/>
        <v>#DIV/0!</v>
      </c>
      <c r="AK10" s="40" t="e">
        <f t="shared" si="7"/>
        <v>#DIV/0!</v>
      </c>
      <c r="AL10" s="24">
        <f t="shared" si="8"/>
        <v>0</v>
      </c>
      <c r="AM10" s="24">
        <f t="shared" si="9"/>
        <v>0</v>
      </c>
      <c r="AN10" s="24">
        <f t="shared" si="10"/>
        <v>0</v>
      </c>
      <c r="AO10" s="24">
        <f t="shared" si="11"/>
        <v>0</v>
      </c>
      <c r="AP10" s="25" t="e">
        <f t="shared" si="12"/>
        <v>#DIV/0!</v>
      </c>
      <c r="AR10" s="22">
        <f t="shared" ref="AR10:AR53" si="14">COUNTIF(E10:AF10,"&lt;60")+COUNTIF(E10:AF10,"=нз")</f>
        <v>0</v>
      </c>
    </row>
    <row r="11" spans="1:52" ht="18.75" hidden="1" x14ac:dyDescent="0.3">
      <c r="A11" s="66">
        <v>6</v>
      </c>
      <c r="B11" s="69"/>
      <c r="C11" s="68"/>
      <c r="D11" s="71"/>
      <c r="E11" s="72"/>
      <c r="F11" s="72"/>
      <c r="G11" s="199"/>
      <c r="H11" s="199"/>
      <c r="I11" s="199"/>
      <c r="J11" s="199"/>
      <c r="K11" s="199"/>
      <c r="L11" s="267"/>
      <c r="M11" s="269"/>
      <c r="N11" s="269"/>
      <c r="O11" s="269"/>
      <c r="P11" s="269"/>
      <c r="Q11" s="269"/>
      <c r="R11" s="269"/>
      <c r="S11" s="75"/>
      <c r="T11" s="75"/>
      <c r="U11" s="215"/>
      <c r="V11" s="215"/>
      <c r="W11" s="215"/>
      <c r="X11" s="215"/>
      <c r="Y11" s="215"/>
      <c r="Z11" s="215"/>
      <c r="AA11" s="216"/>
      <c r="AB11" s="216"/>
      <c r="AC11" s="216"/>
      <c r="AD11" s="216"/>
      <c r="AE11" s="216"/>
      <c r="AF11" s="216"/>
      <c r="AG11" s="40" t="e">
        <f t="shared" si="3"/>
        <v>#DIV/0!</v>
      </c>
      <c r="AH11" s="73" t="e">
        <f t="shared" si="4"/>
        <v>#DIV/0!</v>
      </c>
      <c r="AI11" s="80" t="e">
        <f t="shared" si="5"/>
        <v>#DIV/0!</v>
      </c>
      <c r="AJ11" s="133" t="e">
        <f t="shared" si="6"/>
        <v>#DIV/0!</v>
      </c>
      <c r="AK11" s="40" t="e">
        <f t="shared" si="7"/>
        <v>#DIV/0!</v>
      </c>
      <c r="AL11" s="24">
        <f t="shared" si="8"/>
        <v>0</v>
      </c>
      <c r="AM11" s="24">
        <f t="shared" si="9"/>
        <v>0</v>
      </c>
      <c r="AN11" s="24">
        <f t="shared" si="10"/>
        <v>0</v>
      </c>
      <c r="AO11" s="24">
        <f t="shared" si="11"/>
        <v>0</v>
      </c>
      <c r="AP11" s="25" t="e">
        <f t="shared" si="12"/>
        <v>#DIV/0!</v>
      </c>
      <c r="AR11" s="22">
        <f t="shared" si="14"/>
        <v>0</v>
      </c>
    </row>
    <row r="12" spans="1:52" s="5" customFormat="1" ht="18.75" hidden="1" x14ac:dyDescent="0.3">
      <c r="A12" s="66">
        <v>8</v>
      </c>
      <c r="B12" s="69"/>
      <c r="C12" s="68"/>
      <c r="D12" s="71"/>
      <c r="E12" s="72"/>
      <c r="F12" s="72"/>
      <c r="G12" s="199"/>
      <c r="H12" s="199"/>
      <c r="I12" s="199"/>
      <c r="J12" s="199"/>
      <c r="K12" s="199"/>
      <c r="L12" s="267"/>
      <c r="M12" s="269"/>
      <c r="N12" s="269"/>
      <c r="O12" s="269"/>
      <c r="P12" s="269"/>
      <c r="Q12" s="269"/>
      <c r="R12" s="269"/>
      <c r="S12" s="208"/>
      <c r="T12" s="75"/>
      <c r="U12" s="215"/>
      <c r="V12" s="215"/>
      <c r="W12" s="215"/>
      <c r="X12" s="215"/>
      <c r="Y12" s="215"/>
      <c r="Z12" s="214"/>
      <c r="AA12" s="216"/>
      <c r="AB12" s="216"/>
      <c r="AC12" s="217"/>
      <c r="AD12" s="216"/>
      <c r="AE12" s="216"/>
      <c r="AF12" s="216"/>
      <c r="AG12" s="40" t="e">
        <f t="shared" si="3"/>
        <v>#DIV/0!</v>
      </c>
      <c r="AH12" s="73" t="e">
        <f t="shared" si="4"/>
        <v>#DIV/0!</v>
      </c>
      <c r="AI12" s="80" t="e">
        <f t="shared" si="5"/>
        <v>#DIV/0!</v>
      </c>
      <c r="AJ12" s="133" t="e">
        <f t="shared" si="6"/>
        <v>#DIV/0!</v>
      </c>
      <c r="AK12" s="40" t="e">
        <f t="shared" si="7"/>
        <v>#DIV/0!</v>
      </c>
      <c r="AL12" s="24">
        <f t="shared" si="8"/>
        <v>0</v>
      </c>
      <c r="AM12" s="24">
        <f t="shared" si="9"/>
        <v>0</v>
      </c>
      <c r="AN12" s="24">
        <f t="shared" si="10"/>
        <v>0</v>
      </c>
      <c r="AO12" s="24">
        <f t="shared" si="11"/>
        <v>0</v>
      </c>
      <c r="AP12" s="25" t="e">
        <f t="shared" si="12"/>
        <v>#DIV/0!</v>
      </c>
      <c r="AR12" s="22">
        <f t="shared" si="14"/>
        <v>0</v>
      </c>
    </row>
    <row r="13" spans="1:52" s="5" customFormat="1" ht="18.75" hidden="1" x14ac:dyDescent="0.3">
      <c r="A13" s="66">
        <v>9</v>
      </c>
      <c r="B13" s="69"/>
      <c r="C13" s="68"/>
      <c r="D13" s="71"/>
      <c r="E13" s="72"/>
      <c r="F13" s="72"/>
      <c r="G13" s="199"/>
      <c r="H13" s="199"/>
      <c r="I13" s="199"/>
      <c r="J13" s="199"/>
      <c r="K13" s="199"/>
      <c r="L13" s="267"/>
      <c r="M13" s="269"/>
      <c r="N13" s="269"/>
      <c r="O13" s="269"/>
      <c r="P13" s="269"/>
      <c r="Q13" s="269"/>
      <c r="R13" s="269"/>
      <c r="S13" s="267"/>
      <c r="T13" s="75"/>
      <c r="U13" s="215"/>
      <c r="V13" s="215"/>
      <c r="W13" s="215"/>
      <c r="X13" s="215"/>
      <c r="Y13" s="215"/>
      <c r="Z13" s="214"/>
      <c r="AA13" s="216"/>
      <c r="AB13" s="216"/>
      <c r="AC13" s="216"/>
      <c r="AD13" s="216"/>
      <c r="AE13" s="216"/>
      <c r="AF13" s="216"/>
      <c r="AG13" s="40" t="e">
        <f t="shared" si="3"/>
        <v>#DIV/0!</v>
      </c>
      <c r="AH13" s="73" t="e">
        <f t="shared" si="4"/>
        <v>#DIV/0!</v>
      </c>
      <c r="AI13" s="80" t="e">
        <f t="shared" si="5"/>
        <v>#DIV/0!</v>
      </c>
      <c r="AJ13" s="133" t="e">
        <f t="shared" si="6"/>
        <v>#DIV/0!</v>
      </c>
      <c r="AK13" s="40" t="e">
        <f t="shared" si="7"/>
        <v>#DIV/0!</v>
      </c>
      <c r="AL13" s="24">
        <f t="shared" si="8"/>
        <v>0</v>
      </c>
      <c r="AM13" s="24">
        <f t="shared" si="9"/>
        <v>0</v>
      </c>
      <c r="AN13" s="24">
        <f t="shared" si="10"/>
        <v>0</v>
      </c>
      <c r="AO13" s="24">
        <f t="shared" si="11"/>
        <v>0</v>
      </c>
      <c r="AP13" s="25" t="e">
        <f t="shared" si="12"/>
        <v>#DIV/0!</v>
      </c>
      <c r="AR13" s="22">
        <f t="shared" si="14"/>
        <v>0</v>
      </c>
    </row>
    <row r="14" spans="1:52" s="5" customFormat="1" ht="18.75" hidden="1" x14ac:dyDescent="0.3">
      <c r="A14" s="66"/>
      <c r="B14" s="285"/>
      <c r="C14" s="68"/>
      <c r="D14" s="71"/>
      <c r="E14" s="72"/>
      <c r="F14" s="72"/>
      <c r="G14" s="199"/>
      <c r="H14" s="199"/>
      <c r="I14" s="199"/>
      <c r="J14" s="199"/>
      <c r="K14" s="199"/>
      <c r="L14" s="267"/>
      <c r="M14" s="269"/>
      <c r="N14" s="269"/>
      <c r="O14" s="269"/>
      <c r="P14" s="269"/>
      <c r="Q14" s="269"/>
      <c r="R14" s="269"/>
      <c r="S14" s="284"/>
      <c r="T14" s="75"/>
      <c r="U14" s="215"/>
      <c r="V14" s="215"/>
      <c r="W14" s="215"/>
      <c r="X14" s="215"/>
      <c r="Y14" s="215"/>
      <c r="Z14" s="214"/>
      <c r="AA14" s="216"/>
      <c r="AB14" s="216"/>
      <c r="AC14" s="216"/>
      <c r="AD14" s="216"/>
      <c r="AE14" s="216"/>
      <c r="AF14" s="216"/>
      <c r="AG14" s="40" t="e">
        <f t="shared" si="3"/>
        <v>#DIV/0!</v>
      </c>
      <c r="AH14" s="73" t="e">
        <f t="shared" si="4"/>
        <v>#DIV/0!</v>
      </c>
      <c r="AI14" s="80" t="e">
        <f t="shared" si="5"/>
        <v>#DIV/0!</v>
      </c>
      <c r="AJ14" s="133" t="e">
        <f t="shared" si="6"/>
        <v>#DIV/0!</v>
      </c>
      <c r="AK14" s="40" t="e">
        <f t="shared" si="7"/>
        <v>#DIV/0!</v>
      </c>
      <c r="AL14" s="24">
        <f t="shared" si="8"/>
        <v>0</v>
      </c>
      <c r="AM14" s="24">
        <f t="shared" si="9"/>
        <v>0</v>
      </c>
      <c r="AN14" s="24">
        <f t="shared" si="10"/>
        <v>0</v>
      </c>
      <c r="AO14" s="24">
        <f t="shared" si="11"/>
        <v>0</v>
      </c>
      <c r="AP14" s="25" t="e">
        <f t="shared" si="12"/>
        <v>#DIV/0!</v>
      </c>
      <c r="AR14" s="22">
        <f t="shared" si="14"/>
        <v>0</v>
      </c>
    </row>
    <row r="15" spans="1:52" s="5" customFormat="1" ht="18.75" hidden="1" x14ac:dyDescent="0.3">
      <c r="A15" s="66"/>
      <c r="B15" s="69"/>
      <c r="C15" s="68"/>
      <c r="D15" s="71"/>
      <c r="E15" s="72"/>
      <c r="F15" s="72"/>
      <c r="G15" s="199"/>
      <c r="H15" s="199"/>
      <c r="I15" s="199"/>
      <c r="J15" s="199"/>
      <c r="K15" s="199"/>
      <c r="L15" s="267"/>
      <c r="M15" s="269"/>
      <c r="N15" s="269"/>
      <c r="O15" s="269"/>
      <c r="P15" s="269"/>
      <c r="Q15" s="269"/>
      <c r="R15" s="269"/>
      <c r="S15" s="267"/>
      <c r="T15" s="75"/>
      <c r="U15" s="215"/>
      <c r="V15" s="215"/>
      <c r="W15" s="215"/>
      <c r="X15" s="215"/>
      <c r="Y15" s="215"/>
      <c r="Z15" s="214"/>
      <c r="AA15" s="216"/>
      <c r="AB15" s="216"/>
      <c r="AC15" s="216"/>
      <c r="AD15" s="216"/>
      <c r="AE15" s="216"/>
      <c r="AF15" s="216"/>
      <c r="AG15" s="40" t="e">
        <f t="shared" si="3"/>
        <v>#DIV/0!</v>
      </c>
      <c r="AH15" s="73" t="e">
        <f t="shared" si="4"/>
        <v>#DIV/0!</v>
      </c>
      <c r="AI15" s="80" t="e">
        <f t="shared" si="5"/>
        <v>#DIV/0!</v>
      </c>
      <c r="AJ15" s="133" t="e">
        <f t="shared" si="6"/>
        <v>#DIV/0!</v>
      </c>
      <c r="AK15" s="40" t="e">
        <f t="shared" si="7"/>
        <v>#DIV/0!</v>
      </c>
      <c r="AL15" s="24">
        <f t="shared" si="8"/>
        <v>0</v>
      </c>
      <c r="AM15" s="24">
        <f t="shared" si="9"/>
        <v>0</v>
      </c>
      <c r="AN15" s="24">
        <f t="shared" si="10"/>
        <v>0</v>
      </c>
      <c r="AO15" s="24">
        <f t="shared" si="11"/>
        <v>0</v>
      </c>
      <c r="AP15" s="25" t="e">
        <f t="shared" si="12"/>
        <v>#DIV/0!</v>
      </c>
      <c r="AR15" s="22">
        <f t="shared" si="14"/>
        <v>0</v>
      </c>
    </row>
    <row r="16" spans="1:52" s="5" customFormat="1" ht="18.75" hidden="1" x14ac:dyDescent="0.3">
      <c r="A16" s="66"/>
      <c r="B16" s="69"/>
      <c r="C16" s="68"/>
      <c r="D16" s="71"/>
      <c r="E16" s="72"/>
      <c r="F16" s="72"/>
      <c r="G16" s="199"/>
      <c r="H16" s="199"/>
      <c r="I16" s="199"/>
      <c r="J16" s="199"/>
      <c r="K16" s="199"/>
      <c r="L16" s="267"/>
      <c r="M16" s="269"/>
      <c r="N16" s="269"/>
      <c r="O16" s="269"/>
      <c r="P16" s="269"/>
      <c r="Q16" s="269"/>
      <c r="R16" s="269"/>
      <c r="S16" s="267"/>
      <c r="T16" s="75"/>
      <c r="U16" s="215"/>
      <c r="V16" s="215"/>
      <c r="W16" s="215"/>
      <c r="X16" s="215"/>
      <c r="Y16" s="215"/>
      <c r="Z16" s="214"/>
      <c r="AA16" s="216"/>
      <c r="AB16" s="216"/>
      <c r="AC16" s="216"/>
      <c r="AD16" s="216"/>
      <c r="AE16" s="216"/>
      <c r="AF16" s="216"/>
      <c r="AG16" s="40" t="e">
        <f t="shared" si="3"/>
        <v>#DIV/0!</v>
      </c>
      <c r="AH16" s="73" t="e">
        <f t="shared" si="4"/>
        <v>#DIV/0!</v>
      </c>
      <c r="AI16" s="80" t="e">
        <f t="shared" si="5"/>
        <v>#DIV/0!</v>
      </c>
      <c r="AJ16" s="133" t="e">
        <f t="shared" si="6"/>
        <v>#DIV/0!</v>
      </c>
      <c r="AK16" s="40" t="e">
        <f t="shared" si="7"/>
        <v>#DIV/0!</v>
      </c>
      <c r="AL16" s="24">
        <f t="shared" si="8"/>
        <v>0</v>
      </c>
      <c r="AM16" s="24">
        <f t="shared" si="9"/>
        <v>0</v>
      </c>
      <c r="AN16" s="24">
        <f t="shared" si="10"/>
        <v>0</v>
      </c>
      <c r="AO16" s="24">
        <f t="shared" si="11"/>
        <v>0</v>
      </c>
      <c r="AP16" s="25" t="e">
        <f t="shared" si="12"/>
        <v>#DIV/0!</v>
      </c>
      <c r="AR16" s="22">
        <f t="shared" si="14"/>
        <v>0</v>
      </c>
    </row>
    <row r="17" spans="1:44" s="5" customFormat="1" ht="18.75" hidden="1" x14ac:dyDescent="0.3">
      <c r="A17" s="66"/>
      <c r="B17" s="69"/>
      <c r="C17" s="68"/>
      <c r="D17" s="71"/>
      <c r="E17" s="72"/>
      <c r="F17" s="72"/>
      <c r="G17" s="199"/>
      <c r="H17" s="199"/>
      <c r="I17" s="199"/>
      <c r="J17" s="199"/>
      <c r="K17" s="199"/>
      <c r="L17" s="267"/>
      <c r="M17" s="269"/>
      <c r="N17" s="269"/>
      <c r="O17" s="269"/>
      <c r="P17" s="269"/>
      <c r="Q17" s="269"/>
      <c r="R17" s="269"/>
      <c r="S17" s="267"/>
      <c r="T17" s="75"/>
      <c r="U17" s="215"/>
      <c r="V17" s="215"/>
      <c r="W17" s="215"/>
      <c r="X17" s="215"/>
      <c r="Y17" s="215"/>
      <c r="Z17" s="214"/>
      <c r="AA17" s="216"/>
      <c r="AB17" s="216"/>
      <c r="AC17" s="216"/>
      <c r="AD17" s="216"/>
      <c r="AE17" s="216"/>
      <c r="AF17" s="216"/>
      <c r="AG17" s="40" t="e">
        <f t="shared" si="3"/>
        <v>#DIV/0!</v>
      </c>
      <c r="AH17" s="73" t="e">
        <f t="shared" si="4"/>
        <v>#DIV/0!</v>
      </c>
      <c r="AI17" s="80" t="e">
        <f t="shared" si="5"/>
        <v>#DIV/0!</v>
      </c>
      <c r="AJ17" s="133" t="e">
        <f t="shared" si="6"/>
        <v>#DIV/0!</v>
      </c>
      <c r="AK17" s="40" t="e">
        <f t="shared" si="7"/>
        <v>#DIV/0!</v>
      </c>
      <c r="AL17" s="24">
        <f t="shared" si="8"/>
        <v>0</v>
      </c>
      <c r="AM17" s="24">
        <f t="shared" si="9"/>
        <v>0</v>
      </c>
      <c r="AN17" s="24">
        <f t="shared" si="10"/>
        <v>0</v>
      </c>
      <c r="AO17" s="24">
        <f t="shared" si="11"/>
        <v>0</v>
      </c>
      <c r="AP17" s="25" t="e">
        <f t="shared" si="12"/>
        <v>#DIV/0!</v>
      </c>
      <c r="AR17" s="22">
        <f t="shared" si="14"/>
        <v>0</v>
      </c>
    </row>
    <row r="18" spans="1:44" s="5" customFormat="1" ht="18.75" hidden="1" x14ac:dyDescent="0.3">
      <c r="A18" s="66"/>
      <c r="B18" s="69"/>
      <c r="C18" s="68"/>
      <c r="D18" s="71"/>
      <c r="E18" s="72"/>
      <c r="F18" s="72"/>
      <c r="G18" s="199"/>
      <c r="H18" s="199"/>
      <c r="I18" s="199"/>
      <c r="J18" s="199"/>
      <c r="K18" s="199"/>
      <c r="L18" s="267"/>
      <c r="M18" s="269"/>
      <c r="N18" s="269"/>
      <c r="O18" s="269"/>
      <c r="P18" s="269"/>
      <c r="Q18" s="269"/>
      <c r="R18" s="269"/>
      <c r="S18" s="75"/>
      <c r="T18" s="75"/>
      <c r="U18" s="215"/>
      <c r="V18" s="215"/>
      <c r="W18" s="215"/>
      <c r="X18" s="215"/>
      <c r="Y18" s="215"/>
      <c r="Z18" s="214"/>
      <c r="AA18" s="216"/>
      <c r="AB18" s="216"/>
      <c r="AC18" s="216"/>
      <c r="AD18" s="216"/>
      <c r="AE18" s="216"/>
      <c r="AF18" s="216"/>
      <c r="AG18" s="40" t="e">
        <f t="shared" si="3"/>
        <v>#DIV/0!</v>
      </c>
      <c r="AH18" s="73" t="e">
        <f t="shared" si="4"/>
        <v>#DIV/0!</v>
      </c>
      <c r="AI18" s="80" t="e">
        <f t="shared" si="5"/>
        <v>#DIV/0!</v>
      </c>
      <c r="AJ18" s="133" t="e">
        <f t="shared" si="6"/>
        <v>#DIV/0!</v>
      </c>
      <c r="AK18" s="40" t="e">
        <f t="shared" si="7"/>
        <v>#DIV/0!</v>
      </c>
      <c r="AL18" s="24">
        <f t="shared" si="8"/>
        <v>0</v>
      </c>
      <c r="AM18" s="24">
        <f t="shared" si="9"/>
        <v>0</v>
      </c>
      <c r="AN18" s="24">
        <f t="shared" si="10"/>
        <v>0</v>
      </c>
      <c r="AO18" s="24">
        <f t="shared" si="11"/>
        <v>0</v>
      </c>
      <c r="AP18" s="25" t="e">
        <f t="shared" si="12"/>
        <v>#DIV/0!</v>
      </c>
      <c r="AR18" s="22">
        <f t="shared" si="14"/>
        <v>0</v>
      </c>
    </row>
    <row r="19" spans="1:44" s="5" customFormat="1" ht="18.75" hidden="1" x14ac:dyDescent="0.3">
      <c r="A19" s="66"/>
      <c r="B19" s="69"/>
      <c r="C19" s="68"/>
      <c r="D19" s="71"/>
      <c r="E19" s="72"/>
      <c r="F19" s="72"/>
      <c r="G19" s="199"/>
      <c r="H19" s="199"/>
      <c r="I19" s="199"/>
      <c r="J19" s="199"/>
      <c r="K19" s="199"/>
      <c r="L19" s="267"/>
      <c r="M19" s="269"/>
      <c r="N19" s="269"/>
      <c r="O19" s="269"/>
      <c r="P19" s="269"/>
      <c r="Q19" s="269"/>
      <c r="R19" s="269"/>
      <c r="S19" s="208"/>
      <c r="T19" s="75"/>
      <c r="U19" s="215"/>
      <c r="V19" s="214"/>
      <c r="W19" s="215"/>
      <c r="X19" s="214"/>
      <c r="Y19" s="214"/>
      <c r="Z19" s="214"/>
      <c r="AA19" s="216"/>
      <c r="AB19" s="216"/>
      <c r="AC19" s="217"/>
      <c r="AD19" s="217"/>
      <c r="AE19" s="217"/>
      <c r="AF19" s="217"/>
      <c r="AG19" s="40" t="e">
        <f t="shared" si="3"/>
        <v>#DIV/0!</v>
      </c>
      <c r="AH19" s="73" t="e">
        <f t="shared" si="4"/>
        <v>#DIV/0!</v>
      </c>
      <c r="AI19" s="80" t="e">
        <f t="shared" si="5"/>
        <v>#DIV/0!</v>
      </c>
      <c r="AJ19" s="133" t="e">
        <f t="shared" si="6"/>
        <v>#DIV/0!</v>
      </c>
      <c r="AK19" s="40" t="e">
        <f t="shared" si="7"/>
        <v>#DIV/0!</v>
      </c>
      <c r="AL19" s="24">
        <f t="shared" si="8"/>
        <v>0</v>
      </c>
      <c r="AM19" s="24">
        <f t="shared" si="9"/>
        <v>0</v>
      </c>
      <c r="AN19" s="24">
        <f t="shared" si="10"/>
        <v>0</v>
      </c>
      <c r="AO19" s="24">
        <f t="shared" si="11"/>
        <v>0</v>
      </c>
      <c r="AP19" s="25" t="e">
        <f t="shared" si="12"/>
        <v>#DIV/0!</v>
      </c>
      <c r="AR19" s="22">
        <f t="shared" si="14"/>
        <v>0</v>
      </c>
    </row>
    <row r="20" spans="1:44" s="5" customFormat="1" ht="18.75" hidden="1" x14ac:dyDescent="0.3">
      <c r="A20" s="66"/>
      <c r="B20" s="69"/>
      <c r="C20" s="68"/>
      <c r="D20" s="71"/>
      <c r="E20" s="72"/>
      <c r="F20" s="72"/>
      <c r="G20" s="199"/>
      <c r="H20" s="199"/>
      <c r="I20" s="199"/>
      <c r="J20" s="199"/>
      <c r="K20" s="199"/>
      <c r="L20" s="267"/>
      <c r="M20" s="269"/>
      <c r="N20" s="269"/>
      <c r="O20" s="269"/>
      <c r="P20" s="269"/>
      <c r="Q20" s="269"/>
      <c r="R20" s="269"/>
      <c r="S20" s="75"/>
      <c r="T20" s="75"/>
      <c r="U20" s="215"/>
      <c r="V20" s="215"/>
      <c r="W20" s="215"/>
      <c r="X20" s="215"/>
      <c r="Y20" s="215"/>
      <c r="Z20" s="214"/>
      <c r="AA20" s="216"/>
      <c r="AB20" s="216"/>
      <c r="AC20" s="216"/>
      <c r="AD20" s="216"/>
      <c r="AE20" s="216"/>
      <c r="AF20" s="216"/>
      <c r="AG20" s="40" t="e">
        <f t="shared" si="3"/>
        <v>#DIV/0!</v>
      </c>
      <c r="AH20" s="73" t="e">
        <f t="shared" si="4"/>
        <v>#DIV/0!</v>
      </c>
      <c r="AI20" s="80" t="e">
        <f t="shared" si="5"/>
        <v>#DIV/0!</v>
      </c>
      <c r="AJ20" s="133" t="e">
        <f t="shared" si="6"/>
        <v>#DIV/0!</v>
      </c>
      <c r="AK20" s="40" t="e">
        <f t="shared" si="7"/>
        <v>#DIV/0!</v>
      </c>
      <c r="AL20" s="24">
        <f t="shared" si="8"/>
        <v>0</v>
      </c>
      <c r="AM20" s="24">
        <f t="shared" si="9"/>
        <v>0</v>
      </c>
      <c r="AN20" s="24">
        <f t="shared" si="10"/>
        <v>0</v>
      </c>
      <c r="AO20" s="24">
        <f t="shared" si="11"/>
        <v>0</v>
      </c>
      <c r="AP20" s="25" t="e">
        <f t="shared" si="12"/>
        <v>#DIV/0!</v>
      </c>
      <c r="AR20" s="22">
        <f t="shared" si="14"/>
        <v>0</v>
      </c>
    </row>
    <row r="21" spans="1:44" s="5" customFormat="1" ht="18.75" hidden="1" x14ac:dyDescent="0.3">
      <c r="A21" s="66"/>
      <c r="B21" s="69"/>
      <c r="C21" s="68"/>
      <c r="D21" s="71"/>
      <c r="E21" s="72"/>
      <c r="F21" s="72"/>
      <c r="G21" s="199"/>
      <c r="H21" s="199"/>
      <c r="I21" s="199"/>
      <c r="J21" s="199"/>
      <c r="K21" s="199"/>
      <c r="L21" s="267"/>
      <c r="M21" s="269"/>
      <c r="N21" s="269"/>
      <c r="O21" s="269"/>
      <c r="P21" s="269"/>
      <c r="Q21" s="269"/>
      <c r="R21" s="269"/>
      <c r="S21" s="75"/>
      <c r="T21" s="75"/>
      <c r="U21" s="215"/>
      <c r="V21" s="215"/>
      <c r="W21" s="215"/>
      <c r="X21" s="215"/>
      <c r="Y21" s="215"/>
      <c r="Z21" s="214"/>
      <c r="AA21" s="216"/>
      <c r="AB21" s="216"/>
      <c r="AC21" s="216"/>
      <c r="AD21" s="216"/>
      <c r="AE21" s="216"/>
      <c r="AF21" s="216"/>
      <c r="AG21" s="40" t="e">
        <f t="shared" si="3"/>
        <v>#DIV/0!</v>
      </c>
      <c r="AH21" s="73" t="e">
        <f t="shared" si="4"/>
        <v>#DIV/0!</v>
      </c>
      <c r="AI21" s="80" t="e">
        <f t="shared" si="5"/>
        <v>#DIV/0!</v>
      </c>
      <c r="AJ21" s="133" t="e">
        <f t="shared" si="6"/>
        <v>#DIV/0!</v>
      </c>
      <c r="AK21" s="40" t="e">
        <f t="shared" si="7"/>
        <v>#DIV/0!</v>
      </c>
      <c r="AL21" s="24">
        <f t="shared" si="8"/>
        <v>0</v>
      </c>
      <c r="AM21" s="24">
        <f t="shared" si="9"/>
        <v>0</v>
      </c>
      <c r="AN21" s="24">
        <f t="shared" si="10"/>
        <v>0</v>
      </c>
      <c r="AO21" s="24">
        <f t="shared" si="11"/>
        <v>0</v>
      </c>
      <c r="AP21" s="25" t="e">
        <f t="shared" si="12"/>
        <v>#DIV/0!</v>
      </c>
      <c r="AR21" s="22">
        <f t="shared" si="14"/>
        <v>0</v>
      </c>
    </row>
    <row r="22" spans="1:44" s="5" customFormat="1" ht="18.75" hidden="1" x14ac:dyDescent="0.3">
      <c r="A22" s="66"/>
      <c r="B22" s="69"/>
      <c r="C22" s="68"/>
      <c r="D22" s="71"/>
      <c r="E22" s="72"/>
      <c r="F22" s="72"/>
      <c r="G22" s="199"/>
      <c r="H22" s="199"/>
      <c r="I22" s="199"/>
      <c r="J22" s="199"/>
      <c r="K22" s="199"/>
      <c r="L22" s="267"/>
      <c r="M22" s="269"/>
      <c r="N22" s="269"/>
      <c r="O22" s="269"/>
      <c r="P22" s="269"/>
      <c r="Q22" s="269"/>
      <c r="R22" s="269"/>
      <c r="S22" s="267"/>
      <c r="T22" s="75"/>
      <c r="U22" s="215"/>
      <c r="V22" s="215"/>
      <c r="W22" s="215"/>
      <c r="X22" s="215"/>
      <c r="Y22" s="215"/>
      <c r="Z22" s="214"/>
      <c r="AA22" s="216"/>
      <c r="AB22" s="216"/>
      <c r="AC22" s="216"/>
      <c r="AD22" s="216"/>
      <c r="AE22" s="216"/>
      <c r="AF22" s="216"/>
      <c r="AG22" s="40" t="e">
        <f t="shared" si="3"/>
        <v>#DIV/0!</v>
      </c>
      <c r="AH22" s="73" t="e">
        <f t="shared" si="4"/>
        <v>#DIV/0!</v>
      </c>
      <c r="AI22" s="80" t="e">
        <f t="shared" si="5"/>
        <v>#DIV/0!</v>
      </c>
      <c r="AJ22" s="133" t="e">
        <f t="shared" si="6"/>
        <v>#DIV/0!</v>
      </c>
      <c r="AK22" s="40" t="e">
        <f t="shared" si="7"/>
        <v>#DIV/0!</v>
      </c>
      <c r="AL22" s="24">
        <f t="shared" si="8"/>
        <v>0</v>
      </c>
      <c r="AM22" s="24">
        <f t="shared" si="9"/>
        <v>0</v>
      </c>
      <c r="AN22" s="24">
        <f t="shared" si="10"/>
        <v>0</v>
      </c>
      <c r="AO22" s="24">
        <f t="shared" si="11"/>
        <v>0</v>
      </c>
      <c r="AP22" s="25" t="e">
        <f t="shared" si="12"/>
        <v>#DIV/0!</v>
      </c>
      <c r="AR22" s="22">
        <f t="shared" si="14"/>
        <v>0</v>
      </c>
    </row>
    <row r="23" spans="1:44" s="5" customFormat="1" ht="18.75" hidden="1" x14ac:dyDescent="0.3">
      <c r="A23" s="66"/>
      <c r="B23" s="69"/>
      <c r="C23" s="68"/>
      <c r="D23" s="71"/>
      <c r="E23" s="72"/>
      <c r="F23" s="72"/>
      <c r="G23" s="199"/>
      <c r="H23" s="199"/>
      <c r="I23" s="199"/>
      <c r="J23" s="199"/>
      <c r="K23" s="199"/>
      <c r="L23" s="267"/>
      <c r="M23" s="269"/>
      <c r="N23" s="269"/>
      <c r="O23" s="269"/>
      <c r="P23" s="269"/>
      <c r="Q23" s="269"/>
      <c r="R23" s="269"/>
      <c r="S23" s="267"/>
      <c r="T23" s="75"/>
      <c r="U23" s="215"/>
      <c r="V23" s="215"/>
      <c r="W23" s="215"/>
      <c r="X23" s="215"/>
      <c r="Y23" s="215"/>
      <c r="Z23" s="214"/>
      <c r="AA23" s="216"/>
      <c r="AB23" s="216"/>
      <c r="AC23" s="216"/>
      <c r="AD23" s="216"/>
      <c r="AE23" s="216"/>
      <c r="AF23" s="216"/>
      <c r="AG23" s="40" t="e">
        <f t="shared" si="3"/>
        <v>#DIV/0!</v>
      </c>
      <c r="AH23" s="73" t="e">
        <f t="shared" si="4"/>
        <v>#DIV/0!</v>
      </c>
      <c r="AI23" s="80" t="e">
        <f t="shared" si="5"/>
        <v>#DIV/0!</v>
      </c>
      <c r="AJ23" s="133" t="e">
        <f t="shared" si="6"/>
        <v>#DIV/0!</v>
      </c>
      <c r="AK23" s="40" t="e">
        <f t="shared" si="7"/>
        <v>#DIV/0!</v>
      </c>
      <c r="AL23" s="24">
        <f t="shared" si="8"/>
        <v>0</v>
      </c>
      <c r="AM23" s="24">
        <f t="shared" si="9"/>
        <v>0</v>
      </c>
      <c r="AN23" s="24">
        <f t="shared" si="10"/>
        <v>0</v>
      </c>
      <c r="AO23" s="24">
        <f t="shared" si="11"/>
        <v>0</v>
      </c>
      <c r="AP23" s="25" t="e">
        <f t="shared" si="12"/>
        <v>#DIV/0!</v>
      </c>
      <c r="AR23" s="22">
        <f t="shared" si="14"/>
        <v>0</v>
      </c>
    </row>
    <row r="24" spans="1:44" s="5" customFormat="1" ht="18.75" hidden="1" x14ac:dyDescent="0.3">
      <c r="A24" s="66"/>
      <c r="B24" s="69"/>
      <c r="C24" s="68"/>
      <c r="D24" s="71"/>
      <c r="E24" s="72"/>
      <c r="F24" s="72"/>
      <c r="G24" s="199"/>
      <c r="H24" s="199"/>
      <c r="I24" s="199"/>
      <c r="J24" s="199"/>
      <c r="K24" s="199"/>
      <c r="L24" s="267"/>
      <c r="M24" s="269"/>
      <c r="N24" s="269"/>
      <c r="O24" s="269"/>
      <c r="P24" s="269"/>
      <c r="Q24" s="269"/>
      <c r="R24" s="269"/>
      <c r="S24" s="267"/>
      <c r="T24" s="75"/>
      <c r="U24" s="215"/>
      <c r="V24" s="215"/>
      <c r="W24" s="215"/>
      <c r="X24" s="215"/>
      <c r="Y24" s="215"/>
      <c r="Z24" s="214"/>
      <c r="AA24" s="216"/>
      <c r="AB24" s="216"/>
      <c r="AC24" s="216"/>
      <c r="AD24" s="216"/>
      <c r="AE24" s="216"/>
      <c r="AF24" s="216"/>
      <c r="AG24" s="40" t="e">
        <f t="shared" si="3"/>
        <v>#DIV/0!</v>
      </c>
      <c r="AH24" s="73" t="e">
        <f t="shared" si="4"/>
        <v>#DIV/0!</v>
      </c>
      <c r="AI24" s="80" t="e">
        <f t="shared" si="5"/>
        <v>#DIV/0!</v>
      </c>
      <c r="AJ24" s="133" t="e">
        <f t="shared" si="6"/>
        <v>#DIV/0!</v>
      </c>
      <c r="AK24" s="40" t="e">
        <f t="shared" si="7"/>
        <v>#DIV/0!</v>
      </c>
      <c r="AL24" s="24">
        <f t="shared" si="8"/>
        <v>0</v>
      </c>
      <c r="AM24" s="24">
        <f t="shared" si="9"/>
        <v>0</v>
      </c>
      <c r="AN24" s="24">
        <f t="shared" si="10"/>
        <v>0</v>
      </c>
      <c r="AO24" s="24">
        <f t="shared" si="11"/>
        <v>0</v>
      </c>
      <c r="AP24" s="25" t="e">
        <f t="shared" si="12"/>
        <v>#DIV/0!</v>
      </c>
      <c r="AR24" s="22">
        <f t="shared" si="14"/>
        <v>0</v>
      </c>
    </row>
    <row r="25" spans="1:44" s="5" customFormat="1" ht="18.75" hidden="1" x14ac:dyDescent="0.3">
      <c r="A25" s="66"/>
      <c r="B25" s="69"/>
      <c r="C25" s="68"/>
      <c r="D25" s="71"/>
      <c r="E25" s="72"/>
      <c r="F25" s="72"/>
      <c r="G25" s="199"/>
      <c r="H25" s="199"/>
      <c r="I25" s="199"/>
      <c r="J25" s="199"/>
      <c r="K25" s="199"/>
      <c r="L25" s="267"/>
      <c r="M25" s="269"/>
      <c r="N25" s="269"/>
      <c r="O25" s="269"/>
      <c r="P25" s="269"/>
      <c r="Q25" s="269"/>
      <c r="R25" s="269"/>
      <c r="S25" s="267"/>
      <c r="T25" s="75"/>
      <c r="U25" s="215"/>
      <c r="V25" s="215"/>
      <c r="W25" s="215"/>
      <c r="X25" s="215"/>
      <c r="Y25" s="215"/>
      <c r="Z25" s="214"/>
      <c r="AA25" s="216"/>
      <c r="AB25" s="216"/>
      <c r="AC25" s="216"/>
      <c r="AD25" s="216"/>
      <c r="AE25" s="216"/>
      <c r="AF25" s="216"/>
      <c r="AG25" s="40" t="e">
        <f t="shared" si="3"/>
        <v>#DIV/0!</v>
      </c>
      <c r="AH25" s="73" t="e">
        <f t="shared" si="4"/>
        <v>#DIV/0!</v>
      </c>
      <c r="AI25" s="80" t="e">
        <f t="shared" si="5"/>
        <v>#DIV/0!</v>
      </c>
      <c r="AJ25" s="133" t="e">
        <f t="shared" si="6"/>
        <v>#DIV/0!</v>
      </c>
      <c r="AK25" s="40" t="e">
        <f t="shared" si="7"/>
        <v>#DIV/0!</v>
      </c>
      <c r="AL25" s="24">
        <f t="shared" si="8"/>
        <v>0</v>
      </c>
      <c r="AM25" s="24">
        <f t="shared" si="9"/>
        <v>0</v>
      </c>
      <c r="AN25" s="24">
        <f t="shared" si="10"/>
        <v>0</v>
      </c>
      <c r="AO25" s="24">
        <f t="shared" si="11"/>
        <v>0</v>
      </c>
      <c r="AP25" s="25" t="e">
        <f t="shared" si="12"/>
        <v>#DIV/0!</v>
      </c>
      <c r="AR25" s="22">
        <f t="shared" si="14"/>
        <v>0</v>
      </c>
    </row>
    <row r="26" spans="1:44" s="5" customFormat="1" ht="18.75" hidden="1" x14ac:dyDescent="0.3">
      <c r="A26" s="66"/>
      <c r="B26" s="69"/>
      <c r="C26" s="68"/>
      <c r="D26" s="71"/>
      <c r="E26" s="72"/>
      <c r="F26" s="72"/>
      <c r="G26" s="199"/>
      <c r="H26" s="199"/>
      <c r="I26" s="199"/>
      <c r="J26" s="199"/>
      <c r="K26" s="199"/>
      <c r="L26" s="267"/>
      <c r="M26" s="269"/>
      <c r="N26" s="269"/>
      <c r="O26" s="269"/>
      <c r="P26" s="269"/>
      <c r="Q26" s="269"/>
      <c r="R26" s="269"/>
      <c r="S26" s="75"/>
      <c r="T26" s="75"/>
      <c r="U26" s="215"/>
      <c r="V26" s="215"/>
      <c r="W26" s="215"/>
      <c r="X26" s="215"/>
      <c r="Y26" s="215"/>
      <c r="Z26" s="214"/>
      <c r="AA26" s="216"/>
      <c r="AB26" s="216"/>
      <c r="AC26" s="216"/>
      <c r="AD26" s="216"/>
      <c r="AE26" s="216"/>
      <c r="AF26" s="216"/>
      <c r="AG26" s="40" t="e">
        <f t="shared" si="3"/>
        <v>#DIV/0!</v>
      </c>
      <c r="AH26" s="73" t="e">
        <f t="shared" si="4"/>
        <v>#DIV/0!</v>
      </c>
      <c r="AI26" s="80" t="e">
        <f t="shared" si="5"/>
        <v>#DIV/0!</v>
      </c>
      <c r="AJ26" s="133" t="e">
        <f t="shared" si="6"/>
        <v>#DIV/0!</v>
      </c>
      <c r="AK26" s="40" t="e">
        <f t="shared" si="7"/>
        <v>#DIV/0!</v>
      </c>
      <c r="AL26" s="24">
        <f t="shared" si="8"/>
        <v>0</v>
      </c>
      <c r="AM26" s="24">
        <f t="shared" si="9"/>
        <v>0</v>
      </c>
      <c r="AN26" s="24">
        <f t="shared" si="10"/>
        <v>0</v>
      </c>
      <c r="AO26" s="24">
        <f t="shared" si="11"/>
        <v>0</v>
      </c>
      <c r="AP26" s="25" t="e">
        <f t="shared" si="12"/>
        <v>#DIV/0!</v>
      </c>
      <c r="AR26" s="22">
        <f t="shared" si="14"/>
        <v>0</v>
      </c>
    </row>
    <row r="27" spans="1:44" s="5" customFormat="1" ht="18.75" hidden="1" x14ac:dyDescent="0.3">
      <c r="A27" s="66"/>
      <c r="B27" s="69"/>
      <c r="C27" s="68"/>
      <c r="D27" s="71"/>
      <c r="E27" s="72"/>
      <c r="F27" s="72"/>
      <c r="G27" s="199"/>
      <c r="H27" s="199"/>
      <c r="I27" s="199"/>
      <c r="J27" s="199"/>
      <c r="K27" s="199"/>
      <c r="L27" s="267"/>
      <c r="M27" s="269"/>
      <c r="N27" s="269"/>
      <c r="O27" s="269"/>
      <c r="P27" s="269"/>
      <c r="Q27" s="269"/>
      <c r="R27" s="269"/>
      <c r="S27" s="75"/>
      <c r="T27" s="75"/>
      <c r="U27" s="215"/>
      <c r="V27" s="215"/>
      <c r="W27" s="215"/>
      <c r="X27" s="215"/>
      <c r="Y27" s="215"/>
      <c r="Z27" s="214"/>
      <c r="AA27" s="216"/>
      <c r="AB27" s="216"/>
      <c r="AC27" s="216"/>
      <c r="AD27" s="216"/>
      <c r="AE27" s="216"/>
      <c r="AF27" s="216"/>
      <c r="AG27" s="40" t="e">
        <f t="shared" si="3"/>
        <v>#DIV/0!</v>
      </c>
      <c r="AH27" s="73" t="e">
        <f t="shared" si="4"/>
        <v>#DIV/0!</v>
      </c>
      <c r="AI27" s="80" t="e">
        <f t="shared" si="5"/>
        <v>#DIV/0!</v>
      </c>
      <c r="AJ27" s="133" t="e">
        <f t="shared" si="6"/>
        <v>#DIV/0!</v>
      </c>
      <c r="AK27" s="40" t="e">
        <f t="shared" si="7"/>
        <v>#DIV/0!</v>
      </c>
      <c r="AL27" s="24">
        <f t="shared" si="8"/>
        <v>0</v>
      </c>
      <c r="AM27" s="24">
        <f t="shared" si="9"/>
        <v>0</v>
      </c>
      <c r="AN27" s="24">
        <f t="shared" si="10"/>
        <v>0</v>
      </c>
      <c r="AO27" s="24">
        <f t="shared" si="11"/>
        <v>0</v>
      </c>
      <c r="AP27" s="25" t="e">
        <f t="shared" si="12"/>
        <v>#DIV/0!</v>
      </c>
      <c r="AR27" s="22">
        <f t="shared" si="14"/>
        <v>0</v>
      </c>
    </row>
    <row r="28" spans="1:44" s="5" customFormat="1" ht="18.75" hidden="1" x14ac:dyDescent="0.3">
      <c r="A28" s="66"/>
      <c r="B28" s="69"/>
      <c r="C28" s="68"/>
      <c r="D28" s="71"/>
      <c r="E28" s="72"/>
      <c r="F28" s="72"/>
      <c r="G28" s="199"/>
      <c r="H28" s="199"/>
      <c r="I28" s="199"/>
      <c r="J28" s="199"/>
      <c r="K28" s="199"/>
      <c r="L28" s="267"/>
      <c r="M28" s="269"/>
      <c r="N28" s="269"/>
      <c r="O28" s="269"/>
      <c r="P28" s="269"/>
      <c r="Q28" s="269"/>
      <c r="R28" s="269"/>
      <c r="S28" s="75"/>
      <c r="T28" s="75"/>
      <c r="U28" s="215"/>
      <c r="V28" s="215"/>
      <c r="W28" s="215"/>
      <c r="X28" s="215"/>
      <c r="Y28" s="215"/>
      <c r="Z28" s="214"/>
      <c r="AA28" s="216"/>
      <c r="AB28" s="216"/>
      <c r="AC28" s="216"/>
      <c r="AD28" s="216"/>
      <c r="AE28" s="216"/>
      <c r="AF28" s="216"/>
      <c r="AG28" s="40" t="e">
        <f t="shared" si="3"/>
        <v>#DIV/0!</v>
      </c>
      <c r="AH28" s="73" t="e">
        <f t="shared" si="4"/>
        <v>#DIV/0!</v>
      </c>
      <c r="AI28" s="80" t="e">
        <f t="shared" si="5"/>
        <v>#DIV/0!</v>
      </c>
      <c r="AJ28" s="133" t="e">
        <f t="shared" si="6"/>
        <v>#DIV/0!</v>
      </c>
      <c r="AK28" s="40" t="e">
        <f t="shared" si="7"/>
        <v>#DIV/0!</v>
      </c>
      <c r="AL28" s="24">
        <f t="shared" si="8"/>
        <v>0</v>
      </c>
      <c r="AM28" s="24">
        <f t="shared" si="9"/>
        <v>0</v>
      </c>
      <c r="AN28" s="24">
        <f t="shared" si="10"/>
        <v>0</v>
      </c>
      <c r="AO28" s="24">
        <f t="shared" si="11"/>
        <v>0</v>
      </c>
      <c r="AP28" s="25" t="e">
        <f t="shared" si="12"/>
        <v>#DIV/0!</v>
      </c>
      <c r="AR28" s="22">
        <f t="shared" si="14"/>
        <v>0</v>
      </c>
    </row>
    <row r="29" spans="1:44" s="5" customFormat="1" ht="18.75" hidden="1" x14ac:dyDescent="0.3">
      <c r="A29" s="66"/>
      <c r="B29" s="69"/>
      <c r="C29" s="68"/>
      <c r="D29" s="71"/>
      <c r="E29" s="72"/>
      <c r="F29" s="72"/>
      <c r="G29" s="199"/>
      <c r="H29" s="199"/>
      <c r="I29" s="199"/>
      <c r="J29" s="199"/>
      <c r="K29" s="199"/>
      <c r="L29" s="267"/>
      <c r="M29" s="269"/>
      <c r="N29" s="269"/>
      <c r="O29" s="269"/>
      <c r="P29" s="269"/>
      <c r="Q29" s="269"/>
      <c r="R29" s="269"/>
      <c r="S29" s="75"/>
      <c r="T29" s="75"/>
      <c r="U29" s="215"/>
      <c r="V29" s="215"/>
      <c r="W29" s="215"/>
      <c r="X29" s="215"/>
      <c r="Y29" s="215"/>
      <c r="Z29" s="214"/>
      <c r="AA29" s="216"/>
      <c r="AB29" s="216"/>
      <c r="AC29" s="216"/>
      <c r="AD29" s="216"/>
      <c r="AE29" s="216"/>
      <c r="AF29" s="216"/>
      <c r="AG29" s="40" t="e">
        <f t="shared" si="3"/>
        <v>#DIV/0!</v>
      </c>
      <c r="AH29" s="73" t="e">
        <f t="shared" si="4"/>
        <v>#DIV/0!</v>
      </c>
      <c r="AI29" s="80" t="e">
        <f t="shared" si="5"/>
        <v>#DIV/0!</v>
      </c>
      <c r="AJ29" s="133" t="e">
        <f t="shared" si="6"/>
        <v>#DIV/0!</v>
      </c>
      <c r="AK29" s="40" t="e">
        <f t="shared" si="7"/>
        <v>#DIV/0!</v>
      </c>
      <c r="AL29" s="24">
        <f t="shared" si="8"/>
        <v>0</v>
      </c>
      <c r="AM29" s="24">
        <f t="shared" si="9"/>
        <v>0</v>
      </c>
      <c r="AN29" s="24">
        <f t="shared" si="10"/>
        <v>0</v>
      </c>
      <c r="AO29" s="24">
        <f t="shared" si="11"/>
        <v>0</v>
      </c>
      <c r="AP29" s="25" t="e">
        <f t="shared" si="12"/>
        <v>#DIV/0!</v>
      </c>
      <c r="AR29" s="22">
        <f t="shared" si="14"/>
        <v>0</v>
      </c>
    </row>
    <row r="30" spans="1:44" s="5" customFormat="1" ht="18.75" hidden="1" x14ac:dyDescent="0.3">
      <c r="A30" s="66"/>
      <c r="B30" s="69"/>
      <c r="C30" s="68"/>
      <c r="D30" s="71"/>
      <c r="E30" s="72"/>
      <c r="F30" s="72"/>
      <c r="G30" s="199"/>
      <c r="H30" s="199"/>
      <c r="I30" s="199"/>
      <c r="J30" s="199"/>
      <c r="K30" s="199"/>
      <c r="L30" s="267"/>
      <c r="M30" s="269"/>
      <c r="N30" s="269"/>
      <c r="O30" s="269"/>
      <c r="P30" s="269"/>
      <c r="Q30" s="269"/>
      <c r="R30" s="269"/>
      <c r="S30" s="267"/>
      <c r="T30" s="75"/>
      <c r="U30" s="215"/>
      <c r="V30" s="215"/>
      <c r="W30" s="215"/>
      <c r="X30" s="215"/>
      <c r="Y30" s="215"/>
      <c r="Z30" s="214"/>
      <c r="AA30" s="216"/>
      <c r="AB30" s="216"/>
      <c r="AC30" s="216"/>
      <c r="AD30" s="216"/>
      <c r="AE30" s="216"/>
      <c r="AF30" s="216"/>
      <c r="AG30" s="40" t="e">
        <f t="shared" si="3"/>
        <v>#DIV/0!</v>
      </c>
      <c r="AH30" s="73" t="e">
        <f t="shared" si="4"/>
        <v>#DIV/0!</v>
      </c>
      <c r="AI30" s="80" t="e">
        <f t="shared" si="5"/>
        <v>#DIV/0!</v>
      </c>
      <c r="AJ30" s="133" t="e">
        <f t="shared" si="6"/>
        <v>#DIV/0!</v>
      </c>
      <c r="AK30" s="40" t="e">
        <f t="shared" si="7"/>
        <v>#DIV/0!</v>
      </c>
      <c r="AL30" s="24">
        <f t="shared" si="8"/>
        <v>0</v>
      </c>
      <c r="AM30" s="24">
        <f t="shared" si="9"/>
        <v>0</v>
      </c>
      <c r="AN30" s="24">
        <f t="shared" si="10"/>
        <v>0</v>
      </c>
      <c r="AO30" s="24">
        <f t="shared" si="11"/>
        <v>0</v>
      </c>
      <c r="AP30" s="25" t="e">
        <f t="shared" si="12"/>
        <v>#DIV/0!</v>
      </c>
      <c r="AR30" s="22">
        <f t="shared" si="14"/>
        <v>0</v>
      </c>
    </row>
    <row r="31" spans="1:44" s="5" customFormat="1" ht="18.75" hidden="1" x14ac:dyDescent="0.3">
      <c r="A31" s="66"/>
      <c r="B31" s="69"/>
      <c r="C31" s="68"/>
      <c r="D31" s="71"/>
      <c r="E31" s="72"/>
      <c r="F31" s="72"/>
      <c r="G31" s="199"/>
      <c r="H31" s="199"/>
      <c r="I31" s="199"/>
      <c r="J31" s="199"/>
      <c r="K31" s="199"/>
      <c r="L31" s="267"/>
      <c r="M31" s="269"/>
      <c r="N31" s="269"/>
      <c r="O31" s="269"/>
      <c r="P31" s="269"/>
      <c r="Q31" s="269"/>
      <c r="R31" s="269"/>
      <c r="S31" s="75"/>
      <c r="T31" s="75"/>
      <c r="U31" s="215"/>
      <c r="V31" s="215"/>
      <c r="W31" s="215"/>
      <c r="X31" s="215"/>
      <c r="Y31" s="215"/>
      <c r="Z31" s="214"/>
      <c r="AA31" s="216"/>
      <c r="AB31" s="216"/>
      <c r="AC31" s="216"/>
      <c r="AD31" s="216"/>
      <c r="AE31" s="216"/>
      <c r="AF31" s="216"/>
      <c r="AG31" s="40" t="e">
        <f t="shared" si="3"/>
        <v>#DIV/0!</v>
      </c>
      <c r="AH31" s="73" t="e">
        <f t="shared" si="4"/>
        <v>#DIV/0!</v>
      </c>
      <c r="AI31" s="80" t="e">
        <f t="shared" si="5"/>
        <v>#DIV/0!</v>
      </c>
      <c r="AJ31" s="133" t="e">
        <f t="shared" si="6"/>
        <v>#DIV/0!</v>
      </c>
      <c r="AK31" s="40" t="e">
        <f t="shared" si="7"/>
        <v>#DIV/0!</v>
      </c>
      <c r="AL31" s="24">
        <f t="shared" si="8"/>
        <v>0</v>
      </c>
      <c r="AM31" s="24">
        <f t="shared" si="9"/>
        <v>0</v>
      </c>
      <c r="AN31" s="24">
        <f t="shared" si="10"/>
        <v>0</v>
      </c>
      <c r="AO31" s="24">
        <f t="shared" si="11"/>
        <v>0</v>
      </c>
      <c r="AP31" s="25" t="e">
        <f t="shared" si="12"/>
        <v>#DIV/0!</v>
      </c>
      <c r="AR31" s="22">
        <f t="shared" si="14"/>
        <v>0</v>
      </c>
    </row>
    <row r="32" spans="1:44" s="5" customFormat="1" ht="18.75" hidden="1" x14ac:dyDescent="0.3">
      <c r="A32" s="66"/>
      <c r="B32" s="69"/>
      <c r="C32" s="68"/>
      <c r="D32" s="71"/>
      <c r="E32" s="72"/>
      <c r="F32" s="72"/>
      <c r="G32" s="199"/>
      <c r="H32" s="199"/>
      <c r="I32" s="199"/>
      <c r="J32" s="199"/>
      <c r="K32" s="199"/>
      <c r="L32" s="267"/>
      <c r="M32" s="269"/>
      <c r="N32" s="269"/>
      <c r="O32" s="269"/>
      <c r="P32" s="269"/>
      <c r="Q32" s="269"/>
      <c r="R32" s="269"/>
      <c r="S32" s="267"/>
      <c r="T32" s="75"/>
      <c r="U32" s="215"/>
      <c r="V32" s="215"/>
      <c r="W32" s="215"/>
      <c r="X32" s="215"/>
      <c r="Y32" s="215"/>
      <c r="Z32" s="215"/>
      <c r="AA32" s="216"/>
      <c r="AB32" s="216"/>
      <c r="AC32" s="216"/>
      <c r="AD32" s="216"/>
      <c r="AE32" s="216"/>
      <c r="AF32" s="216"/>
      <c r="AG32" s="40" t="e">
        <f t="shared" si="3"/>
        <v>#DIV/0!</v>
      </c>
      <c r="AH32" s="73" t="e">
        <f t="shared" si="4"/>
        <v>#DIV/0!</v>
      </c>
      <c r="AI32" s="80" t="e">
        <f t="shared" si="5"/>
        <v>#DIV/0!</v>
      </c>
      <c r="AJ32" s="133" t="e">
        <f t="shared" si="6"/>
        <v>#DIV/0!</v>
      </c>
      <c r="AK32" s="40" t="e">
        <f t="shared" si="7"/>
        <v>#DIV/0!</v>
      </c>
      <c r="AL32" s="24">
        <f t="shared" si="8"/>
        <v>0</v>
      </c>
      <c r="AM32" s="24">
        <f t="shared" si="9"/>
        <v>0</v>
      </c>
      <c r="AN32" s="24">
        <f t="shared" si="10"/>
        <v>0</v>
      </c>
      <c r="AO32" s="24">
        <f t="shared" si="11"/>
        <v>0</v>
      </c>
      <c r="AP32" s="25" t="e">
        <f t="shared" si="12"/>
        <v>#DIV/0!</v>
      </c>
      <c r="AR32" s="22">
        <f t="shared" si="14"/>
        <v>0</v>
      </c>
    </row>
    <row r="33" spans="1:44" s="5" customFormat="1" ht="18.75" hidden="1" x14ac:dyDescent="0.3">
      <c r="A33" s="66"/>
      <c r="B33" s="69"/>
      <c r="C33" s="67"/>
      <c r="D33" s="71"/>
      <c r="E33" s="72"/>
      <c r="F33" s="72"/>
      <c r="G33" s="199"/>
      <c r="H33" s="199"/>
      <c r="I33" s="199"/>
      <c r="J33" s="199"/>
      <c r="K33" s="199"/>
      <c r="L33" s="267"/>
      <c r="M33" s="269"/>
      <c r="N33" s="269"/>
      <c r="O33" s="269"/>
      <c r="P33" s="269"/>
      <c r="Q33" s="269"/>
      <c r="R33" s="269"/>
      <c r="S33" s="267"/>
      <c r="T33" s="75"/>
      <c r="U33" s="215"/>
      <c r="V33" s="215"/>
      <c r="W33" s="215"/>
      <c r="X33" s="215"/>
      <c r="Y33" s="214"/>
      <c r="Z33" s="215"/>
      <c r="AA33" s="216"/>
      <c r="AB33" s="216"/>
      <c r="AC33" s="217"/>
      <c r="AD33" s="216"/>
      <c r="AE33" s="216"/>
      <c r="AF33" s="216"/>
      <c r="AG33" s="40" t="e">
        <f t="shared" si="3"/>
        <v>#DIV/0!</v>
      </c>
      <c r="AH33" s="73" t="e">
        <f t="shared" si="4"/>
        <v>#DIV/0!</v>
      </c>
      <c r="AI33" s="80" t="e">
        <f t="shared" si="5"/>
        <v>#DIV/0!</v>
      </c>
      <c r="AJ33" s="133" t="e">
        <f t="shared" si="6"/>
        <v>#DIV/0!</v>
      </c>
      <c r="AK33" s="40" t="e">
        <f t="shared" si="7"/>
        <v>#DIV/0!</v>
      </c>
      <c r="AL33" s="24">
        <f t="shared" si="8"/>
        <v>0</v>
      </c>
      <c r="AM33" s="24">
        <f t="shared" si="9"/>
        <v>0</v>
      </c>
      <c r="AN33" s="24">
        <f t="shared" si="10"/>
        <v>0</v>
      </c>
      <c r="AO33" s="24">
        <f t="shared" si="11"/>
        <v>0</v>
      </c>
      <c r="AP33" s="25" t="e">
        <f t="shared" si="12"/>
        <v>#DIV/0!</v>
      </c>
      <c r="AR33" s="22">
        <f t="shared" si="14"/>
        <v>0</v>
      </c>
    </row>
    <row r="34" spans="1:44" s="5" customFormat="1" ht="18.75" hidden="1" x14ac:dyDescent="0.3">
      <c r="A34" s="66"/>
      <c r="B34" s="69"/>
      <c r="C34" s="68"/>
      <c r="D34" s="71"/>
      <c r="E34" s="72"/>
      <c r="F34" s="72"/>
      <c r="G34" s="199"/>
      <c r="H34" s="199"/>
      <c r="I34" s="199"/>
      <c r="J34" s="199"/>
      <c r="K34" s="199"/>
      <c r="L34" s="267"/>
      <c r="M34" s="269"/>
      <c r="N34" s="269"/>
      <c r="O34" s="269"/>
      <c r="P34" s="269"/>
      <c r="Q34" s="269"/>
      <c r="R34" s="269"/>
      <c r="S34" s="75"/>
      <c r="T34" s="75"/>
      <c r="U34" s="215"/>
      <c r="V34" s="215"/>
      <c r="W34" s="215"/>
      <c r="X34" s="215"/>
      <c r="Y34" s="215"/>
      <c r="Z34" s="214"/>
      <c r="AA34" s="216"/>
      <c r="AB34" s="216"/>
      <c r="AC34" s="216"/>
      <c r="AD34" s="216"/>
      <c r="AE34" s="216"/>
      <c r="AF34" s="216"/>
      <c r="AG34" s="40" t="e">
        <f t="shared" si="3"/>
        <v>#DIV/0!</v>
      </c>
      <c r="AH34" s="73" t="e">
        <f t="shared" si="4"/>
        <v>#DIV/0!</v>
      </c>
      <c r="AI34" s="80" t="e">
        <f t="shared" si="5"/>
        <v>#DIV/0!</v>
      </c>
      <c r="AJ34" s="133" t="e">
        <f t="shared" si="6"/>
        <v>#DIV/0!</v>
      </c>
      <c r="AK34" s="40" t="e">
        <f t="shared" si="7"/>
        <v>#DIV/0!</v>
      </c>
      <c r="AL34" s="24">
        <f t="shared" si="8"/>
        <v>0</v>
      </c>
      <c r="AM34" s="24">
        <f t="shared" si="9"/>
        <v>0</v>
      </c>
      <c r="AN34" s="24">
        <f t="shared" si="10"/>
        <v>0</v>
      </c>
      <c r="AO34" s="24">
        <f t="shared" si="11"/>
        <v>0</v>
      </c>
      <c r="AP34" s="25" t="e">
        <f t="shared" si="12"/>
        <v>#DIV/0!</v>
      </c>
      <c r="AR34" s="22">
        <f t="shared" si="14"/>
        <v>0</v>
      </c>
    </row>
    <row r="35" spans="1:44" s="5" customFormat="1" ht="18.75" hidden="1" x14ac:dyDescent="0.3">
      <c r="A35" s="66"/>
      <c r="B35" s="69"/>
      <c r="C35" s="68"/>
      <c r="D35" s="71"/>
      <c r="E35" s="72"/>
      <c r="F35" s="72"/>
      <c r="G35" s="199"/>
      <c r="H35" s="199"/>
      <c r="I35" s="199"/>
      <c r="J35" s="199"/>
      <c r="K35" s="199"/>
      <c r="L35" s="267"/>
      <c r="M35" s="269"/>
      <c r="N35" s="269"/>
      <c r="O35" s="269"/>
      <c r="P35" s="269"/>
      <c r="Q35" s="269"/>
      <c r="R35" s="269"/>
      <c r="S35" s="75"/>
      <c r="T35" s="75"/>
      <c r="U35" s="215"/>
      <c r="V35" s="215"/>
      <c r="W35" s="215"/>
      <c r="X35" s="215"/>
      <c r="Y35" s="215"/>
      <c r="Z35" s="214"/>
      <c r="AA35" s="216"/>
      <c r="AB35" s="216"/>
      <c r="AC35" s="216"/>
      <c r="AD35" s="216"/>
      <c r="AE35" s="216"/>
      <c r="AF35" s="216"/>
      <c r="AG35" s="40" t="e">
        <f t="shared" si="3"/>
        <v>#DIV/0!</v>
      </c>
      <c r="AH35" s="73" t="e">
        <f t="shared" si="4"/>
        <v>#DIV/0!</v>
      </c>
      <c r="AI35" s="80" t="e">
        <f t="shared" si="5"/>
        <v>#DIV/0!</v>
      </c>
      <c r="AJ35" s="133" t="e">
        <f t="shared" si="6"/>
        <v>#DIV/0!</v>
      </c>
      <c r="AK35" s="40" t="e">
        <f t="shared" si="7"/>
        <v>#DIV/0!</v>
      </c>
      <c r="AL35" s="24">
        <f t="shared" si="8"/>
        <v>0</v>
      </c>
      <c r="AM35" s="24">
        <f t="shared" si="9"/>
        <v>0</v>
      </c>
      <c r="AN35" s="24">
        <f t="shared" si="10"/>
        <v>0</v>
      </c>
      <c r="AO35" s="24">
        <f t="shared" si="11"/>
        <v>0</v>
      </c>
      <c r="AP35" s="25" t="e">
        <f t="shared" si="12"/>
        <v>#DIV/0!</v>
      </c>
      <c r="AR35" s="22">
        <f t="shared" si="14"/>
        <v>0</v>
      </c>
    </row>
    <row r="36" spans="1:44" s="5" customFormat="1" ht="18.75" hidden="1" x14ac:dyDescent="0.3">
      <c r="A36" s="66"/>
      <c r="B36" s="268"/>
      <c r="C36" s="68"/>
      <c r="D36" s="71"/>
      <c r="E36" s="72"/>
      <c r="F36" s="72"/>
      <c r="G36" s="199"/>
      <c r="H36" s="199"/>
      <c r="I36" s="199"/>
      <c r="J36" s="199"/>
      <c r="K36" s="199"/>
      <c r="L36" s="267"/>
      <c r="M36" s="267"/>
      <c r="N36" s="267"/>
      <c r="O36" s="267"/>
      <c r="P36" s="267"/>
      <c r="Q36" s="267"/>
      <c r="R36" s="267"/>
      <c r="S36" s="267"/>
      <c r="T36" s="75"/>
      <c r="U36" s="215"/>
      <c r="V36" s="215"/>
      <c r="W36" s="215"/>
      <c r="X36" s="215"/>
      <c r="Y36" s="215"/>
      <c r="Z36" s="215"/>
      <c r="AA36" s="216"/>
      <c r="AB36" s="216"/>
      <c r="AC36" s="216"/>
      <c r="AD36" s="216"/>
      <c r="AE36" s="216"/>
      <c r="AF36" s="216"/>
      <c r="AG36" s="40" t="e">
        <f t="shared" si="3"/>
        <v>#DIV/0!</v>
      </c>
      <c r="AH36" s="73" t="e">
        <f t="shared" si="4"/>
        <v>#DIV/0!</v>
      </c>
      <c r="AI36" s="80" t="e">
        <f t="shared" si="5"/>
        <v>#DIV/0!</v>
      </c>
      <c r="AJ36" s="133" t="e">
        <f t="shared" si="6"/>
        <v>#DIV/0!</v>
      </c>
      <c r="AK36" s="40" t="e">
        <f t="shared" si="7"/>
        <v>#DIV/0!</v>
      </c>
      <c r="AL36" s="24">
        <f t="shared" si="8"/>
        <v>0</v>
      </c>
      <c r="AM36" s="24">
        <f t="shared" si="9"/>
        <v>0</v>
      </c>
      <c r="AN36" s="24">
        <f t="shared" si="10"/>
        <v>0</v>
      </c>
      <c r="AO36" s="24">
        <f t="shared" si="11"/>
        <v>0</v>
      </c>
      <c r="AP36" s="25" t="e">
        <f t="shared" si="12"/>
        <v>#DIV/0!</v>
      </c>
      <c r="AR36" s="22">
        <f t="shared" si="14"/>
        <v>0</v>
      </c>
    </row>
    <row r="37" spans="1:44" s="5" customFormat="1" ht="18.75" hidden="1" x14ac:dyDescent="0.3">
      <c r="A37" s="66"/>
      <c r="B37" s="69"/>
      <c r="C37" s="68"/>
      <c r="D37" s="71"/>
      <c r="E37" s="72"/>
      <c r="F37" s="72"/>
      <c r="G37" s="199"/>
      <c r="H37" s="199"/>
      <c r="I37" s="199"/>
      <c r="J37" s="199"/>
      <c r="K37" s="199"/>
      <c r="L37" s="267"/>
      <c r="M37" s="267"/>
      <c r="N37" s="267"/>
      <c r="O37" s="267"/>
      <c r="P37" s="267"/>
      <c r="Q37" s="267"/>
      <c r="R37" s="267"/>
      <c r="S37" s="267"/>
      <c r="T37" s="75"/>
      <c r="U37" s="215"/>
      <c r="V37" s="215"/>
      <c r="W37" s="215"/>
      <c r="X37" s="214"/>
      <c r="Y37" s="214"/>
      <c r="Z37" s="214"/>
      <c r="AA37" s="216"/>
      <c r="AB37" s="216"/>
      <c r="AC37" s="216"/>
      <c r="AD37" s="216"/>
      <c r="AE37" s="216"/>
      <c r="AF37" s="216"/>
      <c r="AG37" s="40" t="e">
        <f t="shared" si="3"/>
        <v>#DIV/0!</v>
      </c>
      <c r="AH37" s="73" t="e">
        <f t="shared" si="4"/>
        <v>#DIV/0!</v>
      </c>
      <c r="AI37" s="80" t="e">
        <f t="shared" si="5"/>
        <v>#DIV/0!</v>
      </c>
      <c r="AJ37" s="133" t="e">
        <f t="shared" si="6"/>
        <v>#DIV/0!</v>
      </c>
      <c r="AK37" s="40" t="e">
        <f t="shared" si="7"/>
        <v>#DIV/0!</v>
      </c>
      <c r="AL37" s="24">
        <f t="shared" si="8"/>
        <v>0</v>
      </c>
      <c r="AM37" s="24">
        <f t="shared" si="9"/>
        <v>0</v>
      </c>
      <c r="AN37" s="24">
        <f t="shared" si="10"/>
        <v>0</v>
      </c>
      <c r="AO37" s="24">
        <f t="shared" si="11"/>
        <v>0</v>
      </c>
      <c r="AP37" s="25" t="e">
        <f t="shared" si="12"/>
        <v>#DIV/0!</v>
      </c>
      <c r="AR37" s="22">
        <f t="shared" si="14"/>
        <v>0</v>
      </c>
    </row>
    <row r="38" spans="1:44" s="5" customFormat="1" ht="18.75" hidden="1" x14ac:dyDescent="0.3">
      <c r="A38" s="66">
        <v>10</v>
      </c>
      <c r="B38" s="69"/>
      <c r="C38" s="68"/>
      <c r="D38" s="71"/>
      <c r="E38" s="72"/>
      <c r="F38" s="72"/>
      <c r="G38" s="199"/>
      <c r="H38" s="199"/>
      <c r="I38" s="199"/>
      <c r="J38" s="199"/>
      <c r="K38" s="199"/>
      <c r="L38" s="267"/>
      <c r="M38" s="267"/>
      <c r="N38" s="267"/>
      <c r="O38" s="267"/>
      <c r="P38" s="267"/>
      <c r="Q38" s="267"/>
      <c r="R38" s="267"/>
      <c r="S38" s="267"/>
      <c r="T38" s="75"/>
      <c r="U38" s="215"/>
      <c r="V38" s="215"/>
      <c r="W38" s="215"/>
      <c r="X38" s="215"/>
      <c r="Y38" s="215"/>
      <c r="Z38" s="215"/>
      <c r="AA38" s="216"/>
      <c r="AB38" s="216"/>
      <c r="AC38" s="216"/>
      <c r="AD38" s="216"/>
      <c r="AE38" s="216"/>
      <c r="AF38" s="216"/>
      <c r="AG38" s="40" t="e">
        <f t="shared" si="3"/>
        <v>#DIV/0!</v>
      </c>
      <c r="AH38" s="73" t="e">
        <f t="shared" si="4"/>
        <v>#DIV/0!</v>
      </c>
      <c r="AI38" s="80" t="e">
        <f t="shared" si="5"/>
        <v>#DIV/0!</v>
      </c>
      <c r="AJ38" s="133" t="e">
        <f t="shared" si="6"/>
        <v>#DIV/0!</v>
      </c>
      <c r="AK38" s="40" t="e">
        <f t="shared" si="7"/>
        <v>#DIV/0!</v>
      </c>
      <c r="AL38" s="24">
        <f t="shared" si="8"/>
        <v>0</v>
      </c>
      <c r="AM38" s="24">
        <f t="shared" si="9"/>
        <v>0</v>
      </c>
      <c r="AN38" s="24">
        <f t="shared" si="10"/>
        <v>0</v>
      </c>
      <c r="AO38" s="24">
        <f t="shared" si="11"/>
        <v>0</v>
      </c>
      <c r="AP38" s="25" t="e">
        <f t="shared" si="12"/>
        <v>#DIV/0!</v>
      </c>
      <c r="AR38" s="22">
        <f t="shared" si="14"/>
        <v>0</v>
      </c>
    </row>
    <row r="39" spans="1:44" s="5" customFormat="1" ht="18.75" hidden="1" x14ac:dyDescent="0.3">
      <c r="A39" s="66">
        <v>11</v>
      </c>
      <c r="B39" s="69"/>
      <c r="C39" s="68"/>
      <c r="D39" s="71"/>
      <c r="E39" s="72"/>
      <c r="F39" s="72"/>
      <c r="G39" s="199"/>
      <c r="H39" s="199"/>
      <c r="I39" s="199"/>
      <c r="J39" s="199"/>
      <c r="K39" s="199"/>
      <c r="L39" s="267"/>
      <c r="M39" s="269"/>
      <c r="N39" s="269"/>
      <c r="O39" s="269"/>
      <c r="P39" s="269"/>
      <c r="Q39" s="269"/>
      <c r="R39" s="269"/>
      <c r="S39" s="75"/>
      <c r="T39" s="75"/>
      <c r="U39" s="215"/>
      <c r="V39" s="215"/>
      <c r="W39" s="215"/>
      <c r="X39" s="215"/>
      <c r="Y39" s="215"/>
      <c r="Z39" s="214"/>
      <c r="AA39" s="216"/>
      <c r="AB39" s="216"/>
      <c r="AC39" s="216"/>
      <c r="AD39" s="216"/>
      <c r="AE39" s="216"/>
      <c r="AF39" s="216"/>
      <c r="AG39" s="40" t="e">
        <f t="shared" si="3"/>
        <v>#DIV/0!</v>
      </c>
      <c r="AH39" s="73" t="e">
        <f t="shared" si="4"/>
        <v>#DIV/0!</v>
      </c>
      <c r="AI39" s="80" t="e">
        <f t="shared" si="5"/>
        <v>#DIV/0!</v>
      </c>
      <c r="AJ39" s="133" t="e">
        <f t="shared" si="6"/>
        <v>#DIV/0!</v>
      </c>
      <c r="AK39" s="40" t="e">
        <f t="shared" si="7"/>
        <v>#DIV/0!</v>
      </c>
      <c r="AL39" s="24">
        <f t="shared" si="8"/>
        <v>0</v>
      </c>
      <c r="AM39" s="24">
        <f t="shared" si="9"/>
        <v>0</v>
      </c>
      <c r="AN39" s="24">
        <f t="shared" si="10"/>
        <v>0</v>
      </c>
      <c r="AO39" s="24">
        <f t="shared" si="11"/>
        <v>0</v>
      </c>
      <c r="AP39" s="25" t="e">
        <f t="shared" si="12"/>
        <v>#DIV/0!</v>
      </c>
      <c r="AR39" s="22">
        <f t="shared" si="14"/>
        <v>0</v>
      </c>
    </row>
    <row r="40" spans="1:44" s="5" customFormat="1" ht="18.75" hidden="1" x14ac:dyDescent="0.3">
      <c r="A40" s="66">
        <v>12</v>
      </c>
      <c r="B40" s="268"/>
      <c r="C40" s="68"/>
      <c r="D40" s="71"/>
      <c r="E40" s="72"/>
      <c r="F40" s="72"/>
      <c r="G40" s="199"/>
      <c r="H40" s="199"/>
      <c r="I40" s="199"/>
      <c r="J40" s="199"/>
      <c r="K40" s="199"/>
      <c r="L40" s="267"/>
      <c r="M40" s="267"/>
      <c r="N40" s="267"/>
      <c r="O40" s="267"/>
      <c r="P40" s="267"/>
      <c r="Q40" s="267"/>
      <c r="R40" s="267"/>
      <c r="S40" s="267"/>
      <c r="T40" s="75"/>
      <c r="U40" s="215"/>
      <c r="V40" s="214"/>
      <c r="W40" s="215"/>
      <c r="X40" s="214"/>
      <c r="Y40" s="214"/>
      <c r="Z40" s="214"/>
      <c r="AA40" s="216"/>
      <c r="AB40" s="216"/>
      <c r="AC40" s="217"/>
      <c r="AD40" s="216"/>
      <c r="AE40" s="216"/>
      <c r="AF40" s="217"/>
      <c r="AG40" s="40" t="e">
        <f t="shared" si="3"/>
        <v>#DIV/0!</v>
      </c>
      <c r="AH40" s="73" t="e">
        <f t="shared" si="4"/>
        <v>#DIV/0!</v>
      </c>
      <c r="AI40" s="80" t="e">
        <f t="shared" si="5"/>
        <v>#DIV/0!</v>
      </c>
      <c r="AJ40" s="133" t="e">
        <f t="shared" si="6"/>
        <v>#DIV/0!</v>
      </c>
      <c r="AK40" s="40" t="e">
        <f t="shared" si="7"/>
        <v>#DIV/0!</v>
      </c>
      <c r="AL40" s="24">
        <f t="shared" si="8"/>
        <v>0</v>
      </c>
      <c r="AM40" s="24">
        <f t="shared" si="9"/>
        <v>0</v>
      </c>
      <c r="AN40" s="24">
        <f t="shared" si="10"/>
        <v>0</v>
      </c>
      <c r="AO40" s="24">
        <f t="shared" si="11"/>
        <v>0</v>
      </c>
      <c r="AP40" s="25" t="e">
        <f t="shared" si="12"/>
        <v>#DIV/0!</v>
      </c>
      <c r="AR40" s="22">
        <f t="shared" si="14"/>
        <v>0</v>
      </c>
    </row>
    <row r="41" spans="1:44" s="5" customFormat="1" ht="18.75" hidden="1" x14ac:dyDescent="0.3">
      <c r="A41" s="66">
        <v>13</v>
      </c>
      <c r="B41" s="69"/>
      <c r="C41" s="68"/>
      <c r="D41" s="71"/>
      <c r="E41" s="72"/>
      <c r="F41" s="72"/>
      <c r="G41" s="199"/>
      <c r="H41" s="199"/>
      <c r="I41" s="199"/>
      <c r="J41" s="199"/>
      <c r="K41" s="199"/>
      <c r="L41" s="267"/>
      <c r="M41" s="267"/>
      <c r="N41" s="267"/>
      <c r="O41" s="267"/>
      <c r="P41" s="267"/>
      <c r="Q41" s="267"/>
      <c r="R41" s="267"/>
      <c r="S41" s="267"/>
      <c r="T41" s="75"/>
      <c r="U41" s="215"/>
      <c r="V41" s="215"/>
      <c r="W41" s="215"/>
      <c r="X41" s="215"/>
      <c r="Y41" s="215"/>
      <c r="Z41" s="215"/>
      <c r="AA41" s="216"/>
      <c r="AB41" s="216"/>
      <c r="AC41" s="216"/>
      <c r="AD41" s="216"/>
      <c r="AE41" s="216"/>
      <c r="AF41" s="216"/>
      <c r="AG41" s="40" t="e">
        <f t="shared" si="3"/>
        <v>#DIV/0!</v>
      </c>
      <c r="AH41" s="73" t="e">
        <f t="shared" si="4"/>
        <v>#DIV/0!</v>
      </c>
      <c r="AI41" s="80" t="e">
        <f t="shared" si="5"/>
        <v>#DIV/0!</v>
      </c>
      <c r="AJ41" s="133" t="e">
        <f t="shared" si="6"/>
        <v>#DIV/0!</v>
      </c>
      <c r="AK41" s="40" t="e">
        <f t="shared" si="7"/>
        <v>#DIV/0!</v>
      </c>
      <c r="AL41" s="24">
        <f t="shared" si="8"/>
        <v>0</v>
      </c>
      <c r="AM41" s="24">
        <f t="shared" si="9"/>
        <v>0</v>
      </c>
      <c r="AN41" s="24">
        <f t="shared" si="10"/>
        <v>0</v>
      </c>
      <c r="AO41" s="24">
        <f t="shared" si="11"/>
        <v>0</v>
      </c>
      <c r="AP41" s="25" t="e">
        <f t="shared" si="12"/>
        <v>#DIV/0!</v>
      </c>
      <c r="AR41" s="22">
        <f t="shared" si="14"/>
        <v>0</v>
      </c>
    </row>
    <row r="42" spans="1:44" s="5" customFormat="1" ht="18.75" hidden="1" x14ac:dyDescent="0.3">
      <c r="A42" s="66">
        <v>14</v>
      </c>
      <c r="B42" s="69"/>
      <c r="C42" s="68"/>
      <c r="D42" s="71"/>
      <c r="E42" s="72"/>
      <c r="F42" s="72"/>
      <c r="G42" s="199"/>
      <c r="H42" s="199"/>
      <c r="I42" s="199"/>
      <c r="J42" s="199"/>
      <c r="K42" s="199"/>
      <c r="L42" s="267"/>
      <c r="M42" s="269"/>
      <c r="N42" s="269"/>
      <c r="O42" s="269"/>
      <c r="P42" s="269"/>
      <c r="Q42" s="269"/>
      <c r="R42" s="269"/>
      <c r="S42" s="75"/>
      <c r="T42" s="75"/>
      <c r="U42" s="215"/>
      <c r="V42" s="215"/>
      <c r="W42" s="215"/>
      <c r="X42" s="215"/>
      <c r="Y42" s="215"/>
      <c r="Z42" s="214"/>
      <c r="AA42" s="216"/>
      <c r="AB42" s="216"/>
      <c r="AC42" s="216"/>
      <c r="AD42" s="216"/>
      <c r="AE42" s="216"/>
      <c r="AF42" s="216"/>
      <c r="AG42" s="40" t="e">
        <f t="shared" si="3"/>
        <v>#DIV/0!</v>
      </c>
      <c r="AH42" s="73" t="e">
        <f t="shared" si="4"/>
        <v>#DIV/0!</v>
      </c>
      <c r="AI42" s="80" t="e">
        <f t="shared" si="5"/>
        <v>#DIV/0!</v>
      </c>
      <c r="AJ42" s="133" t="e">
        <f t="shared" si="6"/>
        <v>#DIV/0!</v>
      </c>
      <c r="AK42" s="40" t="e">
        <f t="shared" si="7"/>
        <v>#DIV/0!</v>
      </c>
      <c r="AL42" s="24">
        <f t="shared" si="8"/>
        <v>0</v>
      </c>
      <c r="AM42" s="24">
        <f t="shared" si="9"/>
        <v>0</v>
      </c>
      <c r="AN42" s="24">
        <f t="shared" si="10"/>
        <v>0</v>
      </c>
      <c r="AO42" s="24">
        <f t="shared" si="11"/>
        <v>0</v>
      </c>
      <c r="AP42" s="25" t="e">
        <f t="shared" si="12"/>
        <v>#DIV/0!</v>
      </c>
      <c r="AR42" s="22">
        <f t="shared" si="14"/>
        <v>0</v>
      </c>
    </row>
    <row r="43" spans="1:44" s="5" customFormat="1" ht="18.75" hidden="1" x14ac:dyDescent="0.3">
      <c r="A43" s="66">
        <v>15</v>
      </c>
      <c r="B43" s="69"/>
      <c r="C43" s="68"/>
      <c r="D43" s="71"/>
      <c r="E43" s="72"/>
      <c r="F43" s="72"/>
      <c r="G43" s="199"/>
      <c r="H43" s="199"/>
      <c r="I43" s="199"/>
      <c r="J43" s="199"/>
      <c r="K43" s="199"/>
      <c r="L43" s="267"/>
      <c r="M43" s="269"/>
      <c r="N43" s="269"/>
      <c r="O43" s="269"/>
      <c r="P43" s="269"/>
      <c r="Q43" s="269"/>
      <c r="R43" s="269"/>
      <c r="S43" s="75"/>
      <c r="T43" s="75"/>
      <c r="U43" s="215"/>
      <c r="V43" s="215"/>
      <c r="W43" s="215"/>
      <c r="X43" s="215"/>
      <c r="Y43" s="215"/>
      <c r="Z43" s="214"/>
      <c r="AA43" s="216"/>
      <c r="AB43" s="216"/>
      <c r="AC43" s="216"/>
      <c r="AD43" s="216"/>
      <c r="AE43" s="216"/>
      <c r="AF43" s="216"/>
      <c r="AG43" s="40" t="e">
        <f t="shared" si="3"/>
        <v>#DIV/0!</v>
      </c>
      <c r="AH43" s="73" t="e">
        <f t="shared" si="4"/>
        <v>#DIV/0!</v>
      </c>
      <c r="AI43" s="80" t="e">
        <f t="shared" si="5"/>
        <v>#DIV/0!</v>
      </c>
      <c r="AJ43" s="133" t="e">
        <f t="shared" si="6"/>
        <v>#DIV/0!</v>
      </c>
      <c r="AK43" s="40" t="e">
        <f t="shared" si="7"/>
        <v>#DIV/0!</v>
      </c>
      <c r="AL43" s="24">
        <f t="shared" si="8"/>
        <v>0</v>
      </c>
      <c r="AM43" s="24">
        <f t="shared" si="9"/>
        <v>0</v>
      </c>
      <c r="AN43" s="24">
        <f t="shared" si="10"/>
        <v>0</v>
      </c>
      <c r="AO43" s="24">
        <f t="shared" si="11"/>
        <v>0</v>
      </c>
      <c r="AP43" s="25" t="e">
        <f t="shared" si="12"/>
        <v>#DIV/0!</v>
      </c>
      <c r="AR43" s="22">
        <f t="shared" si="14"/>
        <v>0</v>
      </c>
    </row>
    <row r="44" spans="1:44" s="5" customFormat="1" ht="18.75" hidden="1" x14ac:dyDescent="0.3">
      <c r="A44" s="66">
        <v>16</v>
      </c>
      <c r="B44" s="69"/>
      <c r="C44" s="68"/>
      <c r="D44" s="71"/>
      <c r="E44" s="72"/>
      <c r="F44" s="72"/>
      <c r="G44" s="199"/>
      <c r="H44" s="199"/>
      <c r="I44" s="199"/>
      <c r="J44" s="199"/>
      <c r="K44" s="199"/>
      <c r="L44" s="267"/>
      <c r="M44" s="269"/>
      <c r="N44" s="269"/>
      <c r="O44" s="269"/>
      <c r="P44" s="269"/>
      <c r="Q44" s="269"/>
      <c r="R44" s="269"/>
      <c r="S44" s="75"/>
      <c r="T44" s="75"/>
      <c r="U44" s="215"/>
      <c r="V44" s="215"/>
      <c r="W44" s="215"/>
      <c r="X44" s="215"/>
      <c r="Y44" s="215"/>
      <c r="Z44" s="214"/>
      <c r="AA44" s="216"/>
      <c r="AB44" s="216"/>
      <c r="AC44" s="216"/>
      <c r="AD44" s="216"/>
      <c r="AE44" s="216"/>
      <c r="AF44" s="216"/>
      <c r="AG44" s="40" t="e">
        <f t="shared" si="3"/>
        <v>#DIV/0!</v>
      </c>
      <c r="AH44" s="73" t="e">
        <f t="shared" si="4"/>
        <v>#DIV/0!</v>
      </c>
      <c r="AI44" s="80" t="e">
        <f t="shared" si="5"/>
        <v>#DIV/0!</v>
      </c>
      <c r="AJ44" s="133" t="e">
        <f t="shared" si="6"/>
        <v>#DIV/0!</v>
      </c>
      <c r="AK44" s="40" t="e">
        <f t="shared" si="7"/>
        <v>#DIV/0!</v>
      </c>
      <c r="AL44" s="24">
        <f t="shared" si="8"/>
        <v>0</v>
      </c>
      <c r="AM44" s="24">
        <f t="shared" si="9"/>
        <v>0</v>
      </c>
      <c r="AN44" s="24">
        <f t="shared" si="10"/>
        <v>0</v>
      </c>
      <c r="AO44" s="24">
        <f t="shared" si="11"/>
        <v>0</v>
      </c>
      <c r="AP44" s="25" t="e">
        <f t="shared" si="12"/>
        <v>#DIV/0!</v>
      </c>
      <c r="AR44" s="22">
        <f t="shared" si="14"/>
        <v>0</v>
      </c>
    </row>
    <row r="45" spans="1:44" s="5" customFormat="1" ht="18.75" hidden="1" x14ac:dyDescent="0.3">
      <c r="A45" s="66">
        <v>17</v>
      </c>
      <c r="B45" s="69"/>
      <c r="C45" s="68"/>
      <c r="D45" s="71"/>
      <c r="E45" s="72"/>
      <c r="F45" s="72"/>
      <c r="G45" s="199"/>
      <c r="H45" s="199"/>
      <c r="I45" s="199"/>
      <c r="J45" s="199"/>
      <c r="K45" s="199"/>
      <c r="L45" s="267"/>
      <c r="M45" s="267"/>
      <c r="N45" s="267"/>
      <c r="O45" s="267"/>
      <c r="P45" s="267"/>
      <c r="Q45" s="267"/>
      <c r="R45" s="267"/>
      <c r="S45" s="267"/>
      <c r="T45" s="75"/>
      <c r="U45" s="215"/>
      <c r="V45" s="215"/>
      <c r="W45" s="215"/>
      <c r="X45" s="215"/>
      <c r="Y45" s="215"/>
      <c r="Z45" s="215"/>
      <c r="AA45" s="216"/>
      <c r="AB45" s="216"/>
      <c r="AC45" s="216"/>
      <c r="AD45" s="216"/>
      <c r="AE45" s="216"/>
      <c r="AF45" s="216"/>
      <c r="AG45" s="40" t="e">
        <f t="shared" si="3"/>
        <v>#DIV/0!</v>
      </c>
      <c r="AH45" s="73" t="e">
        <f t="shared" si="4"/>
        <v>#DIV/0!</v>
      </c>
      <c r="AI45" s="80" t="e">
        <f t="shared" si="5"/>
        <v>#DIV/0!</v>
      </c>
      <c r="AJ45" s="133" t="e">
        <f t="shared" si="6"/>
        <v>#DIV/0!</v>
      </c>
      <c r="AK45" s="40" t="e">
        <f t="shared" si="7"/>
        <v>#DIV/0!</v>
      </c>
      <c r="AL45" s="24">
        <f t="shared" si="8"/>
        <v>0</v>
      </c>
      <c r="AM45" s="24">
        <f t="shared" si="9"/>
        <v>0</v>
      </c>
      <c r="AN45" s="24">
        <f t="shared" si="10"/>
        <v>0</v>
      </c>
      <c r="AO45" s="24">
        <f t="shared" si="11"/>
        <v>0</v>
      </c>
      <c r="AP45" s="25" t="e">
        <f t="shared" si="12"/>
        <v>#DIV/0!</v>
      </c>
      <c r="AR45" s="22">
        <f t="shared" si="14"/>
        <v>0</v>
      </c>
    </row>
    <row r="46" spans="1:44" s="5" customFormat="1" ht="18.75" hidden="1" x14ac:dyDescent="0.3">
      <c r="A46" s="66">
        <v>18</v>
      </c>
      <c r="B46" s="70"/>
      <c r="C46" s="68"/>
      <c r="D46" s="71"/>
      <c r="E46" s="72"/>
      <c r="F46" s="72"/>
      <c r="G46" s="199"/>
      <c r="H46" s="199"/>
      <c r="I46" s="199"/>
      <c r="J46" s="199"/>
      <c r="K46" s="199"/>
      <c r="L46" s="267"/>
      <c r="M46" s="267"/>
      <c r="N46" s="267"/>
      <c r="O46" s="267"/>
      <c r="P46" s="267"/>
      <c r="Q46" s="267"/>
      <c r="R46" s="267"/>
      <c r="S46" s="75"/>
      <c r="T46" s="75"/>
      <c r="U46" s="214"/>
      <c r="V46" s="214"/>
      <c r="W46" s="214"/>
      <c r="X46" s="214"/>
      <c r="Y46" s="214"/>
      <c r="Z46" s="215"/>
      <c r="AA46" s="216"/>
      <c r="AB46" s="216"/>
      <c r="AC46" s="217"/>
      <c r="AD46" s="216"/>
      <c r="AE46" s="217"/>
      <c r="AF46" s="217"/>
      <c r="AG46" s="40" t="e">
        <f t="shared" si="3"/>
        <v>#DIV/0!</v>
      </c>
      <c r="AH46" s="73" t="e">
        <f t="shared" si="4"/>
        <v>#DIV/0!</v>
      </c>
      <c r="AI46" s="80" t="e">
        <f t="shared" si="5"/>
        <v>#DIV/0!</v>
      </c>
      <c r="AJ46" s="133" t="e">
        <f t="shared" si="6"/>
        <v>#DIV/0!</v>
      </c>
      <c r="AK46" s="40" t="e">
        <f t="shared" si="7"/>
        <v>#DIV/0!</v>
      </c>
      <c r="AL46" s="24">
        <f t="shared" si="8"/>
        <v>0</v>
      </c>
      <c r="AM46" s="24">
        <f t="shared" si="9"/>
        <v>0</v>
      </c>
      <c r="AN46" s="24">
        <f t="shared" si="10"/>
        <v>0</v>
      </c>
      <c r="AO46" s="24">
        <f t="shared" si="11"/>
        <v>0</v>
      </c>
      <c r="AP46" s="25" t="e">
        <f t="shared" si="12"/>
        <v>#DIV/0!</v>
      </c>
      <c r="AR46" s="22">
        <f t="shared" si="14"/>
        <v>0</v>
      </c>
    </row>
    <row r="47" spans="1:44" s="5" customFormat="1" ht="18.75" hidden="1" x14ac:dyDescent="0.3">
      <c r="A47" s="66">
        <v>19</v>
      </c>
      <c r="B47" s="69"/>
      <c r="C47" s="68"/>
      <c r="D47" s="71"/>
      <c r="E47" s="72"/>
      <c r="F47" s="72"/>
      <c r="G47" s="199"/>
      <c r="H47" s="199"/>
      <c r="I47" s="199"/>
      <c r="J47" s="199"/>
      <c r="K47" s="199"/>
      <c r="L47" s="267"/>
      <c r="M47" s="267"/>
      <c r="N47" s="267"/>
      <c r="O47" s="267"/>
      <c r="P47" s="267"/>
      <c r="Q47" s="267"/>
      <c r="R47" s="267"/>
      <c r="S47" s="75"/>
      <c r="T47" s="75"/>
      <c r="U47" s="215"/>
      <c r="V47" s="215"/>
      <c r="W47" s="215"/>
      <c r="X47" s="215"/>
      <c r="Y47" s="215"/>
      <c r="Z47" s="215"/>
      <c r="AA47" s="216"/>
      <c r="AB47" s="216"/>
      <c r="AC47" s="216"/>
      <c r="AD47" s="216"/>
      <c r="AE47" s="216"/>
      <c r="AF47" s="216"/>
      <c r="AG47" s="40" t="e">
        <f t="shared" si="3"/>
        <v>#DIV/0!</v>
      </c>
      <c r="AH47" s="73" t="e">
        <f t="shared" si="4"/>
        <v>#DIV/0!</v>
      </c>
      <c r="AI47" s="80" t="e">
        <f t="shared" si="5"/>
        <v>#DIV/0!</v>
      </c>
      <c r="AJ47" s="133" t="e">
        <f t="shared" si="6"/>
        <v>#DIV/0!</v>
      </c>
      <c r="AK47" s="40" t="e">
        <f t="shared" si="7"/>
        <v>#DIV/0!</v>
      </c>
      <c r="AL47" s="24">
        <f t="shared" si="8"/>
        <v>0</v>
      </c>
      <c r="AM47" s="24">
        <f t="shared" si="9"/>
        <v>0</v>
      </c>
      <c r="AN47" s="24">
        <f t="shared" si="10"/>
        <v>0</v>
      </c>
      <c r="AO47" s="24">
        <f t="shared" si="11"/>
        <v>0</v>
      </c>
      <c r="AP47" s="25" t="e">
        <f t="shared" si="12"/>
        <v>#DIV/0!</v>
      </c>
      <c r="AR47" s="22">
        <f t="shared" si="14"/>
        <v>0</v>
      </c>
    </row>
    <row r="48" spans="1:44" s="5" customFormat="1" ht="18.75" hidden="1" x14ac:dyDescent="0.3">
      <c r="A48" s="66">
        <v>20</v>
      </c>
      <c r="B48" s="69"/>
      <c r="C48" s="68"/>
      <c r="D48" s="71"/>
      <c r="E48" s="72"/>
      <c r="F48" s="72"/>
      <c r="G48" s="199"/>
      <c r="H48" s="199"/>
      <c r="I48" s="199"/>
      <c r="J48" s="199"/>
      <c r="K48" s="199"/>
      <c r="L48" s="267"/>
      <c r="M48" s="267"/>
      <c r="N48" s="267"/>
      <c r="O48" s="267"/>
      <c r="P48" s="267"/>
      <c r="Q48" s="267"/>
      <c r="R48" s="267"/>
      <c r="S48" s="75"/>
      <c r="T48" s="75"/>
      <c r="U48" s="215"/>
      <c r="V48" s="215"/>
      <c r="W48" s="215"/>
      <c r="X48" s="215"/>
      <c r="Y48" s="215"/>
      <c r="Z48" s="215"/>
      <c r="AA48" s="216"/>
      <c r="AB48" s="216"/>
      <c r="AC48" s="216"/>
      <c r="AD48" s="216"/>
      <c r="AE48" s="216"/>
      <c r="AF48" s="216"/>
      <c r="AG48" s="40" t="e">
        <f t="shared" si="3"/>
        <v>#DIV/0!</v>
      </c>
      <c r="AH48" s="73" t="e">
        <f t="shared" si="4"/>
        <v>#DIV/0!</v>
      </c>
      <c r="AI48" s="80" t="e">
        <f t="shared" si="5"/>
        <v>#DIV/0!</v>
      </c>
      <c r="AJ48" s="133" t="e">
        <f t="shared" si="6"/>
        <v>#DIV/0!</v>
      </c>
      <c r="AK48" s="40" t="e">
        <f t="shared" si="7"/>
        <v>#DIV/0!</v>
      </c>
      <c r="AL48" s="24">
        <f t="shared" si="8"/>
        <v>0</v>
      </c>
      <c r="AM48" s="24">
        <f t="shared" si="9"/>
        <v>0</v>
      </c>
      <c r="AN48" s="24">
        <f t="shared" si="10"/>
        <v>0</v>
      </c>
      <c r="AO48" s="24">
        <f t="shared" si="11"/>
        <v>0</v>
      </c>
      <c r="AP48" s="25" t="e">
        <f t="shared" si="12"/>
        <v>#DIV/0!</v>
      </c>
      <c r="AR48" s="22">
        <f t="shared" si="14"/>
        <v>0</v>
      </c>
    </row>
    <row r="49" spans="1:52" s="5" customFormat="1" ht="18.75" hidden="1" x14ac:dyDescent="0.3">
      <c r="A49" s="66">
        <v>21</v>
      </c>
      <c r="B49" s="69"/>
      <c r="C49" s="68"/>
      <c r="D49" s="71"/>
      <c r="E49" s="72"/>
      <c r="F49" s="72"/>
      <c r="G49" s="199"/>
      <c r="H49" s="199"/>
      <c r="I49" s="199"/>
      <c r="J49" s="199"/>
      <c r="K49" s="199"/>
      <c r="L49" s="267"/>
      <c r="M49" s="267"/>
      <c r="N49" s="267"/>
      <c r="O49" s="267"/>
      <c r="P49" s="267"/>
      <c r="Q49" s="267"/>
      <c r="R49" s="267"/>
      <c r="S49" s="75"/>
      <c r="T49" s="75"/>
      <c r="U49" s="215"/>
      <c r="V49" s="215"/>
      <c r="W49" s="215"/>
      <c r="X49" s="215"/>
      <c r="Y49" s="215"/>
      <c r="Z49" s="215"/>
      <c r="AA49" s="216"/>
      <c r="AB49" s="216"/>
      <c r="AC49" s="217"/>
      <c r="AD49" s="216"/>
      <c r="AE49" s="216"/>
      <c r="AF49" s="216"/>
      <c r="AG49" s="40" t="e">
        <f t="shared" si="3"/>
        <v>#DIV/0!</v>
      </c>
      <c r="AH49" s="73" t="e">
        <f t="shared" si="4"/>
        <v>#DIV/0!</v>
      </c>
      <c r="AI49" s="80" t="e">
        <f t="shared" si="5"/>
        <v>#DIV/0!</v>
      </c>
      <c r="AJ49" s="133" t="e">
        <f t="shared" si="6"/>
        <v>#DIV/0!</v>
      </c>
      <c r="AK49" s="40" t="e">
        <f t="shared" si="7"/>
        <v>#DIV/0!</v>
      </c>
      <c r="AL49" s="24">
        <f t="shared" si="8"/>
        <v>0</v>
      </c>
      <c r="AM49" s="24">
        <f t="shared" si="9"/>
        <v>0</v>
      </c>
      <c r="AN49" s="24">
        <f t="shared" si="10"/>
        <v>0</v>
      </c>
      <c r="AO49" s="24">
        <f t="shared" si="11"/>
        <v>0</v>
      </c>
      <c r="AP49" s="25" t="e">
        <f t="shared" si="12"/>
        <v>#DIV/0!</v>
      </c>
      <c r="AR49" s="22">
        <f t="shared" si="14"/>
        <v>0</v>
      </c>
    </row>
    <row r="50" spans="1:52" s="5" customFormat="1" ht="18.75" hidden="1" x14ac:dyDescent="0.3">
      <c r="A50" s="66">
        <v>22</v>
      </c>
      <c r="B50" s="70"/>
      <c r="C50" s="68"/>
      <c r="D50" s="71"/>
      <c r="E50" s="72"/>
      <c r="F50" s="72"/>
      <c r="G50" s="199"/>
      <c r="H50" s="199"/>
      <c r="I50" s="199"/>
      <c r="J50" s="199"/>
      <c r="K50" s="199"/>
      <c r="L50" s="267"/>
      <c r="M50" s="267"/>
      <c r="N50" s="267"/>
      <c r="O50" s="267"/>
      <c r="P50" s="267"/>
      <c r="Q50" s="267"/>
      <c r="R50" s="267"/>
      <c r="S50" s="75"/>
      <c r="T50" s="75"/>
      <c r="U50" s="215"/>
      <c r="V50" s="215"/>
      <c r="W50" s="215"/>
      <c r="X50" s="215"/>
      <c r="Y50" s="214"/>
      <c r="Z50" s="214"/>
      <c r="AA50" s="216"/>
      <c r="AB50" s="216"/>
      <c r="AC50" s="216"/>
      <c r="AD50" s="216"/>
      <c r="AE50" s="216"/>
      <c r="AF50" s="216"/>
      <c r="AG50" s="40" t="e">
        <f t="shared" si="3"/>
        <v>#DIV/0!</v>
      </c>
      <c r="AH50" s="73" t="e">
        <f t="shared" si="4"/>
        <v>#DIV/0!</v>
      </c>
      <c r="AI50" s="80" t="e">
        <f t="shared" si="5"/>
        <v>#DIV/0!</v>
      </c>
      <c r="AJ50" s="133" t="e">
        <f t="shared" si="6"/>
        <v>#DIV/0!</v>
      </c>
      <c r="AK50" s="40" t="e">
        <f t="shared" si="7"/>
        <v>#DIV/0!</v>
      </c>
      <c r="AL50" s="24">
        <f t="shared" si="8"/>
        <v>0</v>
      </c>
      <c r="AM50" s="24">
        <f t="shared" si="9"/>
        <v>0</v>
      </c>
      <c r="AN50" s="24">
        <f t="shared" si="10"/>
        <v>0</v>
      </c>
      <c r="AO50" s="24">
        <f t="shared" si="11"/>
        <v>0</v>
      </c>
      <c r="AP50" s="25" t="e">
        <f t="shared" si="12"/>
        <v>#DIV/0!</v>
      </c>
      <c r="AR50" s="22">
        <f t="shared" si="14"/>
        <v>0</v>
      </c>
    </row>
    <row r="51" spans="1:52" s="5" customFormat="1" ht="18.75" hidden="1" x14ac:dyDescent="0.3">
      <c r="A51" s="66">
        <v>23</v>
      </c>
      <c r="B51" s="69"/>
      <c r="C51" s="68"/>
      <c r="D51" s="71"/>
      <c r="E51" s="72"/>
      <c r="F51" s="72"/>
      <c r="G51" s="199"/>
      <c r="H51" s="199"/>
      <c r="I51" s="199"/>
      <c r="J51" s="199"/>
      <c r="K51" s="199"/>
      <c r="L51" s="267"/>
      <c r="M51" s="267"/>
      <c r="N51" s="267"/>
      <c r="O51" s="267"/>
      <c r="P51" s="267"/>
      <c r="Q51" s="267"/>
      <c r="R51" s="267"/>
      <c r="S51" s="75"/>
      <c r="T51" s="75"/>
      <c r="U51" s="215"/>
      <c r="V51" s="215"/>
      <c r="W51" s="215"/>
      <c r="X51" s="215"/>
      <c r="Y51" s="215"/>
      <c r="Z51" s="215"/>
      <c r="AA51" s="216"/>
      <c r="AB51" s="216"/>
      <c r="AC51" s="216"/>
      <c r="AD51" s="216"/>
      <c r="AE51" s="216"/>
      <c r="AF51" s="216"/>
      <c r="AG51" s="40" t="e">
        <f t="shared" si="3"/>
        <v>#DIV/0!</v>
      </c>
      <c r="AH51" s="73" t="e">
        <f t="shared" si="4"/>
        <v>#DIV/0!</v>
      </c>
      <c r="AI51" s="80" t="e">
        <f t="shared" si="5"/>
        <v>#DIV/0!</v>
      </c>
      <c r="AJ51" s="133" t="e">
        <f t="shared" si="6"/>
        <v>#DIV/0!</v>
      </c>
      <c r="AK51" s="40" t="e">
        <f t="shared" si="7"/>
        <v>#DIV/0!</v>
      </c>
      <c r="AL51" s="24">
        <f t="shared" si="8"/>
        <v>0</v>
      </c>
      <c r="AM51" s="24">
        <f t="shared" si="9"/>
        <v>0</v>
      </c>
      <c r="AN51" s="24">
        <f t="shared" si="10"/>
        <v>0</v>
      </c>
      <c r="AO51" s="24">
        <f t="shared" si="11"/>
        <v>0</v>
      </c>
      <c r="AP51" s="25" t="e">
        <f t="shared" si="12"/>
        <v>#DIV/0!</v>
      </c>
      <c r="AR51" s="22">
        <f t="shared" si="14"/>
        <v>0</v>
      </c>
    </row>
    <row r="52" spans="1:52" s="5" customFormat="1" ht="18.75" hidden="1" x14ac:dyDescent="0.3">
      <c r="A52" s="66">
        <v>24</v>
      </c>
      <c r="B52" s="69"/>
      <c r="C52" s="68"/>
      <c r="D52" s="71"/>
      <c r="E52" s="72"/>
      <c r="F52" s="72"/>
      <c r="G52" s="199"/>
      <c r="H52" s="199"/>
      <c r="I52" s="199"/>
      <c r="J52" s="199"/>
      <c r="K52" s="199"/>
      <c r="L52" s="267"/>
      <c r="M52" s="267"/>
      <c r="N52" s="267"/>
      <c r="O52" s="267"/>
      <c r="P52" s="267"/>
      <c r="Q52" s="267"/>
      <c r="R52" s="267"/>
      <c r="S52" s="75"/>
      <c r="T52" s="75"/>
      <c r="U52" s="215"/>
      <c r="V52" s="214"/>
      <c r="W52" s="215"/>
      <c r="X52" s="215"/>
      <c r="Y52" s="214"/>
      <c r="Z52" s="215"/>
      <c r="AA52" s="216"/>
      <c r="AB52" s="216"/>
      <c r="AC52" s="217"/>
      <c r="AD52" s="216"/>
      <c r="AE52" s="216"/>
      <c r="AF52" s="217"/>
      <c r="AG52" s="40" t="e">
        <f t="shared" si="3"/>
        <v>#DIV/0!</v>
      </c>
      <c r="AH52" s="73" t="e">
        <f t="shared" si="4"/>
        <v>#DIV/0!</v>
      </c>
      <c r="AI52" s="80" t="e">
        <f t="shared" si="5"/>
        <v>#DIV/0!</v>
      </c>
      <c r="AJ52" s="133" t="e">
        <f t="shared" si="6"/>
        <v>#DIV/0!</v>
      </c>
      <c r="AK52" s="40" t="e">
        <f t="shared" si="7"/>
        <v>#DIV/0!</v>
      </c>
      <c r="AL52" s="24">
        <f t="shared" si="8"/>
        <v>0</v>
      </c>
      <c r="AM52" s="24">
        <f t="shared" si="9"/>
        <v>0</v>
      </c>
      <c r="AN52" s="24">
        <f t="shared" si="10"/>
        <v>0</v>
      </c>
      <c r="AO52" s="24">
        <f t="shared" si="11"/>
        <v>0</v>
      </c>
      <c r="AP52" s="25" t="e">
        <f t="shared" si="12"/>
        <v>#DIV/0!</v>
      </c>
      <c r="AR52" s="22">
        <f t="shared" si="14"/>
        <v>0</v>
      </c>
    </row>
    <row r="53" spans="1:52" s="5" customFormat="1" ht="18.75" hidden="1" x14ac:dyDescent="0.3">
      <c r="A53" s="66">
        <v>25</v>
      </c>
      <c r="B53" s="69"/>
      <c r="C53" s="68"/>
      <c r="D53" s="71"/>
      <c r="E53" s="72"/>
      <c r="F53" s="72"/>
      <c r="G53" s="199"/>
      <c r="H53" s="199"/>
      <c r="I53" s="199"/>
      <c r="J53" s="199"/>
      <c r="K53" s="199"/>
      <c r="L53" s="267"/>
      <c r="M53" s="267"/>
      <c r="N53" s="267"/>
      <c r="O53" s="267"/>
      <c r="P53" s="267"/>
      <c r="Q53" s="267"/>
      <c r="R53" s="267"/>
      <c r="S53" s="75"/>
      <c r="T53" s="75"/>
      <c r="U53" s="215"/>
      <c r="V53" s="214"/>
      <c r="W53" s="214"/>
      <c r="X53" s="214"/>
      <c r="Y53" s="214"/>
      <c r="Z53" s="214"/>
      <c r="AA53" s="216"/>
      <c r="AB53" s="216"/>
      <c r="AC53" s="216"/>
      <c r="AD53" s="216"/>
      <c r="AE53" s="216"/>
      <c r="AF53" s="216"/>
      <c r="AG53" s="40" t="e">
        <f t="shared" si="3"/>
        <v>#DIV/0!</v>
      </c>
      <c r="AH53" s="73" t="e">
        <f t="shared" si="4"/>
        <v>#DIV/0!</v>
      </c>
      <c r="AI53" s="80" t="e">
        <f t="shared" si="5"/>
        <v>#DIV/0!</v>
      </c>
      <c r="AJ53" s="133" t="e">
        <f t="shared" si="6"/>
        <v>#DIV/0!</v>
      </c>
      <c r="AK53" s="40" t="e">
        <f t="shared" si="7"/>
        <v>#DIV/0!</v>
      </c>
      <c r="AL53" s="24">
        <f t="shared" si="8"/>
        <v>0</v>
      </c>
      <c r="AM53" s="24">
        <f t="shared" si="9"/>
        <v>0</v>
      </c>
      <c r="AN53" s="24">
        <f t="shared" si="10"/>
        <v>0</v>
      </c>
      <c r="AO53" s="24">
        <f t="shared" si="11"/>
        <v>0</v>
      </c>
      <c r="AP53" s="25" t="e">
        <f t="shared" si="12"/>
        <v>#DIV/0!</v>
      </c>
      <c r="AR53" s="22">
        <f t="shared" si="14"/>
        <v>0</v>
      </c>
    </row>
    <row r="54" spans="1:52" x14ac:dyDescent="0.2">
      <c r="D54" s="1"/>
      <c r="G54" s="5"/>
      <c r="AH54" s="5"/>
      <c r="AI54" s="5"/>
      <c r="AJ54" s="5"/>
      <c r="AK54" s="5"/>
    </row>
    <row r="55" spans="1:52" ht="18.95" customHeight="1" x14ac:dyDescent="0.3">
      <c r="A55" s="32" t="s">
        <v>17</v>
      </c>
      <c r="B55" s="33"/>
      <c r="C55" s="33"/>
      <c r="D55" s="33"/>
      <c r="E55" s="33"/>
      <c r="F55" s="33"/>
      <c r="G55" s="287"/>
      <c r="H55" s="287"/>
      <c r="I55" s="287"/>
      <c r="J55" s="287"/>
      <c r="K55" s="287"/>
      <c r="L55" s="287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287"/>
      <c r="AA55" s="287"/>
      <c r="AB55" s="287"/>
      <c r="AC55" s="287"/>
      <c r="AD55" s="287"/>
      <c r="AE55" s="287"/>
      <c r="AF55" s="287"/>
      <c r="AG55" s="287"/>
      <c r="AH55" s="287"/>
      <c r="AI55" s="287"/>
      <c r="AJ55" s="287" t="s">
        <v>18</v>
      </c>
      <c r="AK55" s="34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</row>
    <row r="56" spans="1:52" s="5" customFormat="1" ht="18.95" customHeight="1" x14ac:dyDescent="0.3">
      <c r="A56" s="35"/>
      <c r="B56" s="36"/>
      <c r="C56" s="36"/>
      <c r="D56" s="36"/>
      <c r="E56" s="36"/>
      <c r="F56" s="36"/>
      <c r="G56" s="286"/>
      <c r="H56" s="286"/>
      <c r="I56" s="286"/>
      <c r="J56" s="286"/>
      <c r="K56" s="286"/>
      <c r="L56" s="28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286"/>
      <c r="AA56" s="286"/>
      <c r="AB56" s="286"/>
      <c r="AC56" s="286"/>
      <c r="AD56" s="286"/>
      <c r="AE56" s="286"/>
      <c r="AF56" s="286"/>
      <c r="AG56" s="286"/>
      <c r="AH56" s="286"/>
      <c r="AI56" s="286"/>
      <c r="AJ56" s="286" t="s">
        <v>19</v>
      </c>
      <c r="AK56" s="37"/>
    </row>
    <row r="57" spans="1:52" s="5" customFormat="1" ht="12.75" customHeight="1" x14ac:dyDescent="0.2">
      <c r="A57" s="1"/>
      <c r="B57" s="1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52" ht="12.75" customHeight="1" x14ac:dyDescent="0.2"/>
    <row r="59" spans="1:52" ht="12.75" customHeight="1" x14ac:dyDescent="0.2"/>
    <row r="60" spans="1:52" s="5" customFormat="1" ht="12.75" customHeight="1" x14ac:dyDescent="0.2">
      <c r="A60" s="1"/>
      <c r="B60" s="1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52" s="5" customFormat="1" ht="12.75" customHeight="1" x14ac:dyDescent="0.2">
      <c r="A61" s="1"/>
      <c r="B61" s="1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ht="12.75" customHeight="1" x14ac:dyDescent="0.2"/>
    <row r="63" spans="1:52" ht="12.75" customHeight="1" x14ac:dyDescent="0.2"/>
    <row r="64" spans="1:52" ht="12.75" customHeight="1" x14ac:dyDescent="0.2"/>
    <row r="65" spans="33:33" ht="12.75" customHeight="1" x14ac:dyDescent="0.2">
      <c r="AG65" s="43"/>
    </row>
    <row r="66" spans="33:33" ht="15.75" x14ac:dyDescent="0.25">
      <c r="AG66" s="22"/>
    </row>
    <row r="67" spans="33:33" ht="12.75" customHeight="1" x14ac:dyDescent="0.2"/>
    <row r="68" spans="33:33" ht="12.75" customHeight="1" x14ac:dyDescent="0.2"/>
  </sheetData>
  <autoFilter ref="B8:AP53">
    <sortState ref="B9:CA54">
      <sortCondition ref="B8:B54"/>
    </sortState>
  </autoFilter>
  <mergeCells count="10">
    <mergeCell ref="AL1:AP4"/>
    <mergeCell ref="E2:K2"/>
    <mergeCell ref="L2:S2"/>
    <mergeCell ref="T2:Z2"/>
    <mergeCell ref="AA2:AF2"/>
    <mergeCell ref="A4:D4"/>
    <mergeCell ref="AG6:AJ6"/>
    <mergeCell ref="E1:S1"/>
    <mergeCell ref="T1:AF1"/>
    <mergeCell ref="AG1:AK4"/>
  </mergeCells>
  <conditionalFormatting sqref="E1 E2:L3">
    <cfRule type="cellIs" dxfId="22" priority="14" stopIfTrue="1" operator="equal">
      <formula>"н/з"</formula>
    </cfRule>
  </conditionalFormatting>
  <conditionalFormatting sqref="H55:L56 Z55:AI56">
    <cfRule type="cellIs" dxfId="21" priority="10" stopIfTrue="1" operator="equal">
      <formula>"н/з"</formula>
    </cfRule>
  </conditionalFormatting>
  <conditionalFormatting sqref="A55:G56 M55:Y56">
    <cfRule type="cellIs" dxfId="20" priority="11" stopIfTrue="1" operator="between">
      <formula>1</formula>
      <formula>3</formula>
    </cfRule>
    <cfRule type="cellIs" dxfId="19" priority="12" stopIfTrue="1" operator="between">
      <formula>10</formula>
      <formula>12</formula>
    </cfRule>
    <cfRule type="cellIs" dxfId="18" priority="13" stopIfTrue="1" operator="between">
      <formula>7</formula>
      <formula>9</formula>
    </cfRule>
  </conditionalFormatting>
  <conditionalFormatting sqref="C5:D6 D8 C8:C53">
    <cfRule type="cellIs" dxfId="17" priority="15" stopIfTrue="1" operator="equal">
      <formula>"К"</formula>
    </cfRule>
  </conditionalFormatting>
  <conditionalFormatting sqref="E9:AA53">
    <cfRule type="cellIs" dxfId="16" priority="8" stopIfTrue="1" operator="equal">
      <formula>0</formula>
    </cfRule>
    <cfRule type="cellIs" dxfId="15" priority="9" stopIfTrue="1" operator="between">
      <formula>1</formula>
      <formula>59</formula>
    </cfRule>
  </conditionalFormatting>
  <conditionalFormatting sqref="AJ55:AJ56">
    <cfRule type="cellIs" dxfId="14" priority="7" stopIfTrue="1" operator="equal">
      <formula>"н/з"</formula>
    </cfRule>
  </conditionalFormatting>
  <conditionalFormatting sqref="AC10:AF10 AB11:AF53 AB9:AF9">
    <cfRule type="cellIs" dxfId="13" priority="4" stopIfTrue="1" operator="between">
      <formula>1</formula>
      <formula>59</formula>
    </cfRule>
    <cfRule type="cellIs" dxfId="12" priority="5" stopIfTrue="1" operator="equal">
      <formula>0</formula>
    </cfRule>
  </conditionalFormatting>
  <conditionalFormatting sqref="AB10">
    <cfRule type="cellIs" dxfId="11" priority="2" stopIfTrue="1" operator="between">
      <formula>1</formula>
      <formula>59</formula>
    </cfRule>
    <cfRule type="cellIs" dxfId="10" priority="3" stopIfTrue="1" operator="equal">
      <formula>0</formula>
    </cfRule>
  </conditionalFormatting>
  <conditionalFormatting sqref="AP9:AP53">
    <cfRule type="cellIs" dxfId="9" priority="1" operator="greaterThan">
      <formula>75</formula>
    </cfRule>
  </conditionalFormatting>
  <dataValidations count="1">
    <dataValidation allowBlank="1" showErrorMessage="1" errorTitle="ВНИМАНИЕ" error="Или &quot;К&quot; или смерть !!!" sqref="C8">
      <formula1>0</formula1>
      <formula2>0</formula2>
    </dataValidation>
  </dataValidations>
  <pageMargins left="1.1812499999999999" right="0.39374999999999999" top="0.39374999999999999" bottom="0.39374999999999999" header="0.51180555555555551" footer="0.51180555555555551"/>
  <pageSetup paperSize="9" scale="56" firstPageNumber="0" orientation="landscape" horizontalDpi="300" verticalDpi="300" r:id="rId1"/>
  <headerFooter alignWithMargins="0"/>
  <colBreaks count="1" manualBreakCount="1">
    <brk id="5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9"/>
  <sheetViews>
    <sheetView zoomScale="55" zoomScaleNormal="55" zoomScaleSheetLayoutView="75" workbookViewId="0">
      <selection activeCell="A8" sqref="A8:Y13"/>
    </sheetView>
  </sheetViews>
  <sheetFormatPr defaultRowHeight="12.75" outlineLevelRow="1" x14ac:dyDescent="0.2"/>
  <cols>
    <col min="1" max="1" width="3.5703125" style="1" customWidth="1"/>
    <col min="2" max="2" width="60.5703125" style="1" customWidth="1"/>
    <col min="3" max="3" width="5.28515625" style="2" bestFit="1" customWidth="1"/>
    <col min="4" max="4" width="19.42578125" style="2" bestFit="1" customWidth="1"/>
    <col min="5" max="6" width="7.42578125" style="1" bestFit="1" customWidth="1"/>
    <col min="7" max="7" width="7.42578125" style="1" customWidth="1"/>
    <col min="8" max="8" width="7.7109375" style="1" bestFit="1" customWidth="1"/>
    <col min="9" max="9" width="9.7109375" style="1" bestFit="1" customWidth="1"/>
    <col min="10" max="10" width="9.7109375" style="1" customWidth="1"/>
    <col min="11" max="11" width="9.7109375" style="1" bestFit="1" customWidth="1"/>
    <col min="12" max="44" width="9.7109375" style="1" customWidth="1"/>
    <col min="45" max="48" width="12.5703125" style="1" customWidth="1"/>
    <col min="49" max="49" width="24" style="1" customWidth="1"/>
    <col min="50" max="55" width="9.5703125" style="1" customWidth="1"/>
    <col min="56" max="56" width="9.28515625" style="1" customWidth="1"/>
    <col min="57" max="57" width="9.140625" style="1"/>
    <col min="58" max="60" width="0" style="1" hidden="1" customWidth="1"/>
    <col min="61" max="62" width="9.140625" style="1"/>
    <col min="63" max="63" width="11.85546875" style="1" customWidth="1"/>
    <col min="64" max="16384" width="9.140625" style="1"/>
  </cols>
  <sheetData>
    <row r="1" spans="1:54" s="152" customFormat="1" ht="21" customHeight="1" outlineLevel="1" thickBot="1" x14ac:dyDescent="0.35">
      <c r="A1" s="151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43"/>
      <c r="Z1" s="446"/>
      <c r="AA1" s="447"/>
      <c r="AB1" s="447"/>
      <c r="AC1" s="447"/>
      <c r="AD1" s="447"/>
      <c r="AE1" s="447"/>
      <c r="AF1" s="447"/>
      <c r="AG1" s="447"/>
      <c r="AH1" s="447"/>
      <c r="AI1" s="447"/>
      <c r="AJ1" s="447"/>
      <c r="AK1" s="447"/>
      <c r="AL1" s="447"/>
      <c r="AM1" s="447"/>
      <c r="AN1" s="447"/>
      <c r="AO1" s="447"/>
      <c r="AP1" s="447"/>
      <c r="AQ1" s="447"/>
      <c r="AR1" s="447"/>
      <c r="AS1" s="386" t="s">
        <v>31</v>
      </c>
      <c r="AT1" s="386"/>
      <c r="AU1" s="386"/>
      <c r="AV1" s="386"/>
      <c r="AW1" s="387"/>
      <c r="AX1" s="392" t="s">
        <v>32</v>
      </c>
      <c r="AY1" s="393"/>
      <c r="AZ1" s="393"/>
      <c r="BA1" s="393"/>
      <c r="BB1" s="394"/>
    </row>
    <row r="2" spans="1:54" s="152" customFormat="1" ht="19.5" customHeight="1" outlineLevel="1" thickBot="1" x14ac:dyDescent="0.35">
      <c r="A2" s="151"/>
      <c r="E2" s="403" t="s">
        <v>1</v>
      </c>
      <c r="F2" s="404"/>
      <c r="G2" s="404"/>
      <c r="H2" s="404"/>
      <c r="I2" s="404"/>
      <c r="J2" s="404"/>
      <c r="K2" s="404"/>
      <c r="L2" s="404"/>
      <c r="M2" s="404"/>
      <c r="N2" s="407"/>
      <c r="O2" s="403" t="s">
        <v>24</v>
      </c>
      <c r="P2" s="404"/>
      <c r="Q2" s="404"/>
      <c r="R2" s="404"/>
      <c r="S2" s="404"/>
      <c r="T2" s="404"/>
      <c r="U2" s="404"/>
      <c r="V2" s="404"/>
      <c r="W2" s="404"/>
      <c r="X2" s="404"/>
      <c r="Y2" s="407"/>
      <c r="Z2" s="444" t="s">
        <v>26</v>
      </c>
      <c r="AA2" s="445"/>
      <c r="AB2" s="445"/>
      <c r="AC2" s="445"/>
      <c r="AD2" s="445"/>
      <c r="AE2" s="445"/>
      <c r="AF2" s="445"/>
      <c r="AG2" s="445"/>
      <c r="AH2" s="445"/>
      <c r="AI2" s="445" t="s">
        <v>36</v>
      </c>
      <c r="AJ2" s="445"/>
      <c r="AK2" s="445"/>
      <c r="AL2" s="445"/>
      <c r="AM2" s="445"/>
      <c r="AN2" s="445"/>
      <c r="AO2" s="445"/>
      <c r="AP2" s="445"/>
      <c r="AQ2" s="445"/>
      <c r="AR2" s="445"/>
      <c r="AS2" s="388"/>
      <c r="AT2" s="388"/>
      <c r="AU2" s="388"/>
      <c r="AV2" s="388"/>
      <c r="AW2" s="389"/>
      <c r="AX2" s="395"/>
      <c r="AY2" s="396"/>
      <c r="AZ2" s="396"/>
      <c r="BA2" s="396"/>
      <c r="BB2" s="397"/>
    </row>
    <row r="3" spans="1:54" s="152" customFormat="1" ht="174" customHeight="1" outlineLevel="1" thickBot="1" x14ac:dyDescent="0.25">
      <c r="A3" s="349" t="s">
        <v>28</v>
      </c>
      <c r="B3" s="350"/>
      <c r="C3" s="350"/>
      <c r="D3" s="385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390"/>
      <c r="AT3" s="390"/>
      <c r="AU3" s="390"/>
      <c r="AV3" s="390"/>
      <c r="AW3" s="391"/>
      <c r="AX3" s="398"/>
      <c r="AY3" s="399"/>
      <c r="AZ3" s="399"/>
      <c r="BA3" s="399"/>
      <c r="BB3" s="400"/>
    </row>
    <row r="4" spans="1:54" s="12" customFormat="1" ht="294.75" customHeight="1" thickBot="1" x14ac:dyDescent="0.35">
      <c r="A4" s="86" t="s">
        <v>2</v>
      </c>
      <c r="B4" s="120" t="s">
        <v>3</v>
      </c>
      <c r="C4" s="88" t="s">
        <v>4</v>
      </c>
      <c r="D4" s="88" t="s">
        <v>5</v>
      </c>
      <c r="E4" s="121" t="s">
        <v>44</v>
      </c>
      <c r="F4" s="121" t="s">
        <v>45</v>
      </c>
      <c r="G4" s="121" t="s">
        <v>43</v>
      </c>
      <c r="H4" s="121" t="s">
        <v>46</v>
      </c>
      <c r="I4" s="121" t="s">
        <v>47</v>
      </c>
      <c r="J4" s="121" t="s">
        <v>48</v>
      </c>
      <c r="K4" s="154" t="s">
        <v>49</v>
      </c>
      <c r="L4" s="154" t="s">
        <v>50</v>
      </c>
      <c r="M4" s="154" t="s">
        <v>51</v>
      </c>
      <c r="N4" s="154" t="s">
        <v>52</v>
      </c>
      <c r="O4" s="121" t="s">
        <v>60</v>
      </c>
      <c r="P4" s="121" t="s">
        <v>61</v>
      </c>
      <c r="Q4" s="121" t="s">
        <v>62</v>
      </c>
      <c r="R4" s="121" t="s">
        <v>63</v>
      </c>
      <c r="S4" s="121" t="s">
        <v>64</v>
      </c>
      <c r="T4" s="121" t="s">
        <v>65</v>
      </c>
      <c r="U4" s="121" t="s">
        <v>66</v>
      </c>
      <c r="V4" s="154" t="s">
        <v>67</v>
      </c>
      <c r="W4" s="154" t="s">
        <v>68</v>
      </c>
      <c r="X4" s="154" t="s">
        <v>43</v>
      </c>
      <c r="Y4" s="154" t="s">
        <v>69</v>
      </c>
      <c r="Z4" s="121"/>
      <c r="AA4" s="121"/>
      <c r="AB4" s="121"/>
      <c r="AC4" s="121"/>
      <c r="AD4" s="270"/>
      <c r="AE4" s="270"/>
      <c r="AF4" s="270"/>
      <c r="AG4" s="270"/>
      <c r="AH4" s="270"/>
      <c r="AI4" s="121"/>
      <c r="AJ4" s="121"/>
      <c r="AK4" s="121"/>
      <c r="AL4" s="121"/>
      <c r="AM4" s="270"/>
      <c r="AN4" s="270"/>
      <c r="AO4" s="270"/>
      <c r="AP4" s="270"/>
      <c r="AQ4" s="270"/>
      <c r="AR4" s="270"/>
      <c r="AS4" s="10" t="s">
        <v>53</v>
      </c>
      <c r="AT4" s="10" t="s">
        <v>54</v>
      </c>
      <c r="AU4" s="10" t="s">
        <v>55</v>
      </c>
      <c r="AV4" s="10" t="s">
        <v>33</v>
      </c>
      <c r="AW4" s="11" t="s">
        <v>7</v>
      </c>
      <c r="AX4" s="94" t="s">
        <v>8</v>
      </c>
      <c r="AY4" s="94" t="s">
        <v>9</v>
      </c>
      <c r="AZ4" s="94" t="s">
        <v>10</v>
      </c>
      <c r="BA4" s="94" t="s">
        <v>11</v>
      </c>
      <c r="BB4" s="94" t="s">
        <v>12</v>
      </c>
    </row>
    <row r="5" spans="1:54" s="12" customFormat="1" ht="38.25" customHeight="1" thickBot="1" x14ac:dyDescent="0.35">
      <c r="A5" s="13"/>
      <c r="B5" s="14" t="s">
        <v>13</v>
      </c>
      <c r="C5" s="13"/>
      <c r="D5" s="13"/>
      <c r="E5" s="155" t="s">
        <v>14</v>
      </c>
      <c r="F5" s="155" t="s">
        <v>14</v>
      </c>
      <c r="G5" s="155" t="s">
        <v>14</v>
      </c>
      <c r="H5" s="155" t="s">
        <v>14</v>
      </c>
      <c r="I5" s="155" t="s">
        <v>14</v>
      </c>
      <c r="J5" s="155" t="s">
        <v>14</v>
      </c>
      <c r="K5" s="156" t="s">
        <v>21</v>
      </c>
      <c r="L5" s="156" t="s">
        <v>21</v>
      </c>
      <c r="M5" s="156" t="s">
        <v>21</v>
      </c>
      <c r="N5" s="156" t="s">
        <v>21</v>
      </c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69"/>
      <c r="AT5" s="211"/>
      <c r="AU5" s="211"/>
      <c r="AV5" s="211"/>
      <c r="AW5" s="158"/>
      <c r="AX5" s="18"/>
      <c r="AY5" s="18"/>
      <c r="AZ5" s="18"/>
      <c r="BA5" s="18"/>
      <c r="BB5" s="18"/>
    </row>
    <row r="6" spans="1:54" s="12" customFormat="1" ht="21" hidden="1" thickBot="1" x14ac:dyDescent="0.35">
      <c r="A6" s="159"/>
      <c r="B6" s="159" t="s">
        <v>30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60"/>
      <c r="AT6" s="160"/>
      <c r="AU6" s="160"/>
      <c r="AV6" s="160"/>
      <c r="AW6" s="159"/>
      <c r="AX6" s="18"/>
      <c r="AY6" s="18"/>
      <c r="AZ6" s="18"/>
      <c r="BA6" s="18"/>
      <c r="BB6" s="18"/>
    </row>
    <row r="7" spans="1:54" s="19" customFormat="1" ht="13.5" thickBot="1" x14ac:dyDescent="0.25">
      <c r="A7" s="20"/>
      <c r="B7" s="161" t="s">
        <v>16</v>
      </c>
      <c r="C7" s="51"/>
      <c r="D7" s="51"/>
      <c r="E7" s="135" t="e">
        <f t="shared" ref="E7:AW7" si="0">AVERAGE(E8:E13)</f>
        <v>#DIV/0!</v>
      </c>
      <c r="F7" s="135" t="e">
        <f t="shared" si="0"/>
        <v>#DIV/0!</v>
      </c>
      <c r="G7" s="135" t="e">
        <f t="shared" si="0"/>
        <v>#DIV/0!</v>
      </c>
      <c r="H7" s="135" t="e">
        <f t="shared" si="0"/>
        <v>#DIV/0!</v>
      </c>
      <c r="I7" s="135" t="e">
        <f t="shared" si="0"/>
        <v>#DIV/0!</v>
      </c>
      <c r="J7" s="135" t="e">
        <f t="shared" si="0"/>
        <v>#DIV/0!</v>
      </c>
      <c r="K7" s="135" t="e">
        <f t="shared" si="0"/>
        <v>#DIV/0!</v>
      </c>
      <c r="L7" s="135" t="e">
        <f t="shared" ref="L7:N7" si="1">AVERAGE(L8:L13)</f>
        <v>#DIV/0!</v>
      </c>
      <c r="M7" s="135" t="e">
        <f t="shared" si="1"/>
        <v>#DIV/0!</v>
      </c>
      <c r="N7" s="135" t="e">
        <f t="shared" si="1"/>
        <v>#DIV/0!</v>
      </c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 t="e">
        <f t="shared" si="0"/>
        <v>#DIV/0!</v>
      </c>
      <c r="AT7" s="135"/>
      <c r="AU7" s="135"/>
      <c r="AV7" s="135" t="e">
        <f t="shared" si="0"/>
        <v>#DIV/0!</v>
      </c>
      <c r="AW7" s="135" t="e">
        <f t="shared" si="0"/>
        <v>#DIV/0!</v>
      </c>
      <c r="AX7" s="18"/>
      <c r="AY7" s="18"/>
      <c r="AZ7" s="18"/>
      <c r="BA7" s="18"/>
      <c r="BB7" s="18"/>
    </row>
    <row r="8" spans="1:54" s="22" customFormat="1" ht="18.75" customHeight="1" x14ac:dyDescent="0.25">
      <c r="A8" s="162"/>
      <c r="B8" s="163"/>
      <c r="C8" s="168"/>
      <c r="D8" s="165"/>
      <c r="E8" s="166"/>
      <c r="F8" s="274"/>
      <c r="G8" s="274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40" t="e">
        <f>IF(COUNTIF(E8:N8,"&gt;59")=COUNTA(E8:N8),(IF(COUNTA(E8:N8&gt;0),SUM(E8:N8)/COUNT(E8:N8),"св")),"Нет п/оц.")</f>
        <v>#DIV/0!</v>
      </c>
      <c r="AT8" s="40" t="e">
        <f>IF(COUNTIF(O8:Y8,"&gt;59")=COUNTA(O8:Y8),(IF(COUNTA(O8:Y8&gt;0),SUM(O8:Y8)/COUNT(O8:Y8),"св")),"Нет п/оц.")</f>
        <v>#DIV/0!</v>
      </c>
      <c r="AU8" s="40" t="e">
        <f>IF(COUNTIF(Z8:AH8,"&gt;59")=COUNTA(Z8:AH8),(IF(COUNTA(Z8:AH8&gt;0),SUM(Z8:AH8)/COUNT(Z8:AH8),"св")),"Нет п/оц.")</f>
        <v>#DIV/0!</v>
      </c>
      <c r="AV8" s="40" t="e">
        <f>IF(COUNTIF(AI8:AR8,"&gt;59")=COUNTA(AI8:AR8),(IF(COUNTA(AI8:AR8&gt;0),SUM(AI8:AR8)/COUNT(AI8:AR8),"св")),"Нет п/оц.")</f>
        <v>#DIV/0!</v>
      </c>
      <c r="AW8" s="167" t="e">
        <f t="shared" ref="AW8:AW13" si="2">IF(COUNTIF(E8:Y8,"&gt;59")=COUNTA(E8:Y8),(IF(COUNTA(E8:Y8&gt;0),SUM(E8:Y8)/COUNT(E8:Y8),"св")),"Нет п/оц.")</f>
        <v>#DIV/0!</v>
      </c>
      <c r="AX8" s="24">
        <f>COUNTIF(E8:AR8,"&gt;=90")</f>
        <v>0</v>
      </c>
      <c r="AY8" s="24">
        <f>COUNTIFS(E8:AR8,"&gt;=74",E8:AR8,"&lt;90")</f>
        <v>0</v>
      </c>
      <c r="AZ8" s="24">
        <f>COUNTIFS(E8:AR8,"&gt;=60",E8:AR8,"&lt;74")</f>
        <v>0</v>
      </c>
      <c r="BA8" s="24">
        <f>AZ8+AY8+AX8</f>
        <v>0</v>
      </c>
      <c r="BB8" s="25" t="e">
        <f t="shared" ref="BB8:BB13" si="3">AX8/BA8*100</f>
        <v>#DIV/0!</v>
      </c>
    </row>
    <row r="9" spans="1:54" s="22" customFormat="1" ht="20.100000000000001" customHeight="1" x14ac:dyDescent="0.25">
      <c r="A9" s="162"/>
      <c r="B9" s="163"/>
      <c r="C9" s="164"/>
      <c r="D9" s="165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40" t="e">
        <f t="shared" ref="AS9:AS13" si="4">IF(COUNTIF(E9:N9,"&gt;59")=COUNTA(E9:N9),(IF(COUNTA(E9:N9&gt;0),SUM(E9:N9)/COUNT(E9:N9),"св")),"Нет п/оц.")</f>
        <v>#DIV/0!</v>
      </c>
      <c r="AT9" s="40" t="e">
        <f t="shared" ref="AT9:AT13" si="5">IF(COUNTIF(O9:Y9,"&gt;59")=COUNTA(O9:Y9),(IF(COUNTA(O9:Y9&gt;0),SUM(O9:Y9)/COUNT(O9:Y9),"св")),"Нет п/оц.")</f>
        <v>#DIV/0!</v>
      </c>
      <c r="AU9" s="40" t="e">
        <f t="shared" ref="AU9:AU13" si="6">IF(COUNTIF(Z9:AH9,"&gt;59")=COUNTA(Z9:AH9),(IF(COUNTA(Z9:AH9&gt;0),SUM(Z9:AH9)/COUNT(Z9:AH9),"св")),"Нет п/оц.")</f>
        <v>#DIV/0!</v>
      </c>
      <c r="AV9" s="40" t="e">
        <f t="shared" ref="AV9:AV13" si="7">IF(COUNTIF(AI9:AR9,"&gt;59")=COUNTA(AI9:AR9),(IF(COUNTA(AI9:AR9&gt;0),SUM(AI9:AR9)/COUNT(AI9:AR9),"св")),"Нет п/оц.")</f>
        <v>#DIV/0!</v>
      </c>
      <c r="AW9" s="167" t="e">
        <f t="shared" si="2"/>
        <v>#DIV/0!</v>
      </c>
      <c r="AX9" s="24">
        <f t="shared" ref="AX9:AX13" si="8">COUNTIF(E9:AR9,"&gt;=90")</f>
        <v>0</v>
      </c>
      <c r="AY9" s="24">
        <f t="shared" ref="AY9:AY13" si="9">COUNTIFS(E9:AR9,"&gt;=74",E9:AR9,"&lt;90")</f>
        <v>0</v>
      </c>
      <c r="AZ9" s="24">
        <f t="shared" ref="AZ9:AZ13" si="10">COUNTIFS(E9:AR9,"&gt;=60",E9:AR9,"&lt;74")</f>
        <v>0</v>
      </c>
      <c r="BA9" s="24">
        <f t="shared" ref="BA9:BA13" si="11">AZ9+AY9+AX9</f>
        <v>0</v>
      </c>
      <c r="BB9" s="25" t="e">
        <f t="shared" si="3"/>
        <v>#DIV/0!</v>
      </c>
    </row>
    <row r="10" spans="1:54" s="22" customFormat="1" ht="20.100000000000001" customHeight="1" x14ac:dyDescent="0.25">
      <c r="A10" s="162"/>
      <c r="B10" s="163"/>
      <c r="C10" s="168"/>
      <c r="D10" s="165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40" t="e">
        <f t="shared" si="4"/>
        <v>#DIV/0!</v>
      </c>
      <c r="AT10" s="40" t="e">
        <f t="shared" si="5"/>
        <v>#DIV/0!</v>
      </c>
      <c r="AU10" s="40" t="e">
        <f t="shared" si="6"/>
        <v>#DIV/0!</v>
      </c>
      <c r="AV10" s="40" t="e">
        <f t="shared" si="7"/>
        <v>#DIV/0!</v>
      </c>
      <c r="AW10" s="167" t="e">
        <f t="shared" si="2"/>
        <v>#DIV/0!</v>
      </c>
      <c r="AX10" s="24">
        <f t="shared" si="8"/>
        <v>0</v>
      </c>
      <c r="AY10" s="24">
        <f t="shared" si="9"/>
        <v>0</v>
      </c>
      <c r="AZ10" s="24">
        <f t="shared" si="10"/>
        <v>0</v>
      </c>
      <c r="BA10" s="24">
        <f t="shared" si="11"/>
        <v>0</v>
      </c>
      <c r="BB10" s="25" t="e">
        <f t="shared" si="3"/>
        <v>#DIV/0!</v>
      </c>
    </row>
    <row r="11" spans="1:54" s="54" customFormat="1" ht="20.100000000000001" customHeight="1" x14ac:dyDescent="0.25">
      <c r="A11" s="162"/>
      <c r="B11" s="163"/>
      <c r="C11" s="168"/>
      <c r="D11" s="165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40" t="e">
        <f t="shared" si="4"/>
        <v>#DIV/0!</v>
      </c>
      <c r="AT11" s="40" t="e">
        <f t="shared" si="5"/>
        <v>#DIV/0!</v>
      </c>
      <c r="AU11" s="40" t="e">
        <f t="shared" si="6"/>
        <v>#DIV/0!</v>
      </c>
      <c r="AV11" s="40" t="e">
        <f t="shared" si="7"/>
        <v>#DIV/0!</v>
      </c>
      <c r="AW11" s="167" t="e">
        <f t="shared" si="2"/>
        <v>#DIV/0!</v>
      </c>
      <c r="AX11" s="24">
        <f t="shared" si="8"/>
        <v>0</v>
      </c>
      <c r="AY11" s="24">
        <f t="shared" si="9"/>
        <v>0</v>
      </c>
      <c r="AZ11" s="24">
        <f t="shared" si="10"/>
        <v>0</v>
      </c>
      <c r="BA11" s="24">
        <f t="shared" si="11"/>
        <v>0</v>
      </c>
      <c r="BB11" s="25" t="e">
        <f t="shared" si="3"/>
        <v>#DIV/0!</v>
      </c>
    </row>
    <row r="12" spans="1:54" s="54" customFormat="1" ht="20.100000000000001" customHeight="1" x14ac:dyDescent="0.25">
      <c r="A12" s="162"/>
      <c r="B12" s="163"/>
      <c r="C12" s="168"/>
      <c r="D12" s="165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40" t="e">
        <f t="shared" si="4"/>
        <v>#DIV/0!</v>
      </c>
      <c r="AT12" s="40" t="e">
        <f t="shared" si="5"/>
        <v>#DIV/0!</v>
      </c>
      <c r="AU12" s="40" t="e">
        <f t="shared" si="6"/>
        <v>#DIV/0!</v>
      </c>
      <c r="AV12" s="40" t="e">
        <f t="shared" si="7"/>
        <v>#DIV/0!</v>
      </c>
      <c r="AW12" s="167" t="e">
        <f t="shared" si="2"/>
        <v>#DIV/0!</v>
      </c>
      <c r="AX12" s="24">
        <f t="shared" si="8"/>
        <v>0</v>
      </c>
      <c r="AY12" s="24">
        <f t="shared" si="9"/>
        <v>0</v>
      </c>
      <c r="AZ12" s="24">
        <f t="shared" si="10"/>
        <v>0</v>
      </c>
      <c r="BA12" s="24">
        <f t="shared" si="11"/>
        <v>0</v>
      </c>
      <c r="BB12" s="25" t="e">
        <f t="shared" si="3"/>
        <v>#DIV/0!</v>
      </c>
    </row>
    <row r="13" spans="1:54" ht="20.100000000000001" customHeight="1" x14ac:dyDescent="0.25">
      <c r="A13" s="162"/>
      <c r="B13" s="163"/>
      <c r="C13" s="168"/>
      <c r="D13" s="165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40" t="e">
        <f t="shared" si="4"/>
        <v>#DIV/0!</v>
      </c>
      <c r="AT13" s="40" t="e">
        <f t="shared" si="5"/>
        <v>#DIV/0!</v>
      </c>
      <c r="AU13" s="40" t="e">
        <f t="shared" si="6"/>
        <v>#DIV/0!</v>
      </c>
      <c r="AV13" s="40" t="e">
        <f t="shared" si="7"/>
        <v>#DIV/0!</v>
      </c>
      <c r="AW13" s="167" t="e">
        <f t="shared" si="2"/>
        <v>#DIV/0!</v>
      </c>
      <c r="AX13" s="24">
        <f t="shared" si="8"/>
        <v>0</v>
      </c>
      <c r="AY13" s="24">
        <f t="shared" si="9"/>
        <v>0</v>
      </c>
      <c r="AZ13" s="24">
        <f t="shared" si="10"/>
        <v>0</v>
      </c>
      <c r="BA13" s="24">
        <f t="shared" si="11"/>
        <v>0</v>
      </c>
      <c r="BB13" s="25" t="e">
        <f t="shared" si="3"/>
        <v>#DIV/0!</v>
      </c>
    </row>
    <row r="14" spans="1:54" s="5" customFormat="1" ht="12.75" customHeight="1" x14ac:dyDescent="0.2">
      <c r="A14" s="1"/>
      <c r="B14" s="1"/>
      <c r="C14" s="2"/>
      <c r="D14" s="2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54" s="5" customFormat="1" ht="12.75" customHeight="1" x14ac:dyDescent="0.2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54" s="5" customFormat="1" ht="12.75" customHeight="1" x14ac:dyDescent="0.2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64" s="5" customFormat="1" ht="12.75" customHeight="1" x14ac:dyDescent="0.2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12.75" customHeight="1" x14ac:dyDescent="0.2"/>
    <row r="19" spans="1:64" ht="12.75" customHeight="1" x14ac:dyDescent="0.2"/>
    <row r="20" spans="1:64" ht="12.75" customHeight="1" x14ac:dyDescent="0.2"/>
    <row r="21" spans="1:64" s="5" customFormat="1" ht="12.75" customHeight="1" x14ac:dyDescent="0.2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64" s="5" customFormat="1" ht="12.75" customHeight="1" x14ac:dyDescent="0.2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64" ht="12.75" customHeight="1" x14ac:dyDescent="0.2"/>
    <row r="24" spans="1:64" ht="12.75" customHeight="1" x14ac:dyDescent="0.2"/>
    <row r="25" spans="1:64" ht="12.75" customHeight="1" x14ac:dyDescent="0.2"/>
    <row r="26" spans="1:64" ht="12.75" customHeight="1" x14ac:dyDescent="0.2"/>
    <row r="28" spans="1:64" ht="12.75" customHeight="1" x14ac:dyDescent="0.2"/>
    <row r="29" spans="1:64" ht="12.75" customHeight="1" x14ac:dyDescent="0.2"/>
  </sheetData>
  <mergeCells count="9">
    <mergeCell ref="A3:D3"/>
    <mergeCell ref="E1:Y1"/>
    <mergeCell ref="AS1:AW3"/>
    <mergeCell ref="AX1:BB3"/>
    <mergeCell ref="E2:N2"/>
    <mergeCell ref="O2:Y2"/>
    <mergeCell ref="Z2:AH2"/>
    <mergeCell ref="AI2:AR2"/>
    <mergeCell ref="Z1:AR1"/>
  </mergeCells>
  <conditionalFormatting sqref="C4:D5 D10:D14 C7:D13">
    <cfRule type="cellIs" dxfId="8" priority="7" stopIfTrue="1" operator="equal">
      <formula>"К"</formula>
    </cfRule>
  </conditionalFormatting>
  <conditionalFormatting sqref="E3:AR3">
    <cfRule type="cellIs" dxfId="7" priority="6" stopIfTrue="1" operator="equal">
      <formula>"н/з"</formula>
    </cfRule>
  </conditionalFormatting>
  <conditionalFormatting sqref="E8:AR13">
    <cfRule type="cellIs" dxfId="6" priority="4" stopIfTrue="1" operator="between">
      <formula>1</formula>
      <formula>59</formula>
    </cfRule>
    <cfRule type="cellIs" dxfId="5" priority="5" stopIfTrue="1" operator="equal">
      <formula>0</formula>
    </cfRule>
  </conditionalFormatting>
  <conditionalFormatting sqref="BB8:BB13">
    <cfRule type="cellIs" dxfId="4" priority="1" operator="greaterThan">
      <formula>75</formula>
    </cfRule>
  </conditionalFormatting>
  <dataValidations count="2">
    <dataValidation type="textLength" allowBlank="1" showErrorMessage="1" errorTitle="ВНИМАНИЕ" error="Или &quot;К&quot; или смерть !!!" sqref="C8:C13">
      <formula1>1</formula1>
      <formula2>1</formula2>
    </dataValidation>
    <dataValidation allowBlank="1" showErrorMessage="1" errorTitle="ВНИМАНИЕ" error="Или &quot;К&quot; или смерть !!!" sqref="C7">
      <formula1>0</formula1>
      <formula2>0</formula2>
    </dataValidation>
  </dataValidations>
  <pageMargins left="1.1812499999999999" right="0.39374999999999999" top="0.39374999999999999" bottom="0.39374999999999999" header="0.51180555555555551" footer="0.51180555555555551"/>
  <pageSetup paperSize="9" scale="56" firstPageNumber="0" orientation="landscape" horizontalDpi="300" verticalDpi="300" r:id="rId1"/>
  <headerFooter alignWithMargins="0"/>
  <colBreaks count="1" manualBreakCount="1">
    <brk id="6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40"/>
  <sheetViews>
    <sheetView topLeftCell="B1" zoomScale="55" zoomScaleNormal="55" zoomScaleSheetLayoutView="75" workbookViewId="0">
      <pane xSplit="1" topLeftCell="C1" activePane="topRight" state="frozen"/>
      <selection activeCell="B1" sqref="B1"/>
      <selection pane="topRight" activeCell="R18" sqref="R18"/>
    </sheetView>
  </sheetViews>
  <sheetFormatPr defaultRowHeight="12.75" outlineLevelRow="1" x14ac:dyDescent="0.2"/>
  <cols>
    <col min="1" max="1" width="4.140625" style="1" hidden="1" customWidth="1"/>
    <col min="2" max="2" width="57.7109375" style="1" customWidth="1"/>
    <col min="3" max="3" width="3.7109375" style="2" customWidth="1"/>
    <col min="4" max="4" width="23.28515625" style="1" bestFit="1" customWidth="1"/>
    <col min="5" max="5" width="11.7109375" style="1" customWidth="1"/>
    <col min="6" max="6" width="9.28515625" style="1" customWidth="1"/>
    <col min="7" max="7" width="8.7109375" style="1" bestFit="1" customWidth="1"/>
    <col min="8" max="9" width="8.7109375" bestFit="1" customWidth="1"/>
    <col min="10" max="11" width="8.7109375" style="1" bestFit="1" customWidth="1"/>
    <col min="12" max="12" width="9.28515625" style="1" customWidth="1"/>
    <col min="13" max="18" width="8.7109375" style="1" customWidth="1"/>
    <col min="19" max="19" width="9.28515625" style="1" customWidth="1"/>
    <col min="20" max="29" width="8.7109375" style="1" customWidth="1"/>
    <col min="30" max="30" width="9.28515625" style="1" customWidth="1"/>
    <col min="31" max="40" width="8.7109375" style="1" customWidth="1"/>
    <col min="41" max="41" width="8.7109375" style="1" hidden="1" customWidth="1"/>
    <col min="42" max="46" width="9.140625" style="1" hidden="1" customWidth="1"/>
    <col min="47" max="47" width="11" style="1" hidden="1" customWidth="1"/>
    <col min="48" max="60" width="9.140625" style="1" hidden="1" customWidth="1"/>
    <col min="61" max="66" width="10.7109375" style="1" customWidth="1"/>
    <col min="67" max="67" width="22.140625" style="2" customWidth="1"/>
    <col min="68" max="72" width="9.140625" style="1"/>
    <col min="73" max="73" width="36.140625" style="1" customWidth="1"/>
    <col min="74" max="16384" width="9.140625" style="1"/>
  </cols>
  <sheetData>
    <row r="1" spans="1:74" s="8" customFormat="1" ht="19.5" customHeight="1" outlineLevel="1" thickBot="1" x14ac:dyDescent="0.35">
      <c r="A1" s="7"/>
      <c r="C1" s="9"/>
      <c r="F1" s="348"/>
      <c r="G1" s="348"/>
      <c r="H1" s="348"/>
      <c r="I1" s="348"/>
      <c r="J1" s="348"/>
      <c r="K1" s="348"/>
      <c r="L1" s="346"/>
      <c r="M1" s="346"/>
      <c r="N1" s="346"/>
      <c r="O1" s="346"/>
      <c r="P1" s="346"/>
      <c r="Q1" s="346"/>
      <c r="R1" s="346"/>
      <c r="S1" s="345" t="s">
        <v>27</v>
      </c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3" t="s">
        <v>39</v>
      </c>
      <c r="AP1" s="343"/>
      <c r="AQ1" s="343"/>
      <c r="AR1" s="343"/>
      <c r="AS1" s="343"/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  <c r="BF1" s="343"/>
      <c r="BG1" s="343"/>
      <c r="BH1" s="343"/>
      <c r="BI1" s="351" t="s">
        <v>31</v>
      </c>
      <c r="BJ1" s="351"/>
      <c r="BK1" s="351"/>
      <c r="BL1" s="351"/>
      <c r="BM1" s="351"/>
      <c r="BN1" s="351"/>
      <c r="BO1" s="352"/>
      <c r="BP1" s="357" t="s">
        <v>32</v>
      </c>
      <c r="BQ1" s="358"/>
      <c r="BR1" s="358"/>
      <c r="BS1" s="358"/>
      <c r="BT1" s="359"/>
    </row>
    <row r="2" spans="1:74" s="8" customFormat="1" ht="19.5" customHeight="1" outlineLevel="1" thickBot="1" x14ac:dyDescent="0.35">
      <c r="A2" s="7"/>
      <c r="C2" s="9"/>
      <c r="E2" s="345" t="s">
        <v>1</v>
      </c>
      <c r="F2" s="346"/>
      <c r="G2" s="346"/>
      <c r="H2" s="346"/>
      <c r="I2" s="346"/>
      <c r="J2" s="346"/>
      <c r="K2" s="347"/>
      <c r="L2" s="345" t="s">
        <v>24</v>
      </c>
      <c r="M2" s="346"/>
      <c r="N2" s="346"/>
      <c r="O2" s="346"/>
      <c r="P2" s="346"/>
      <c r="Q2" s="346"/>
      <c r="R2" s="347"/>
      <c r="S2" s="345" t="s">
        <v>26</v>
      </c>
      <c r="T2" s="346"/>
      <c r="U2" s="346"/>
      <c r="V2" s="346"/>
      <c r="W2" s="346"/>
      <c r="X2" s="346"/>
      <c r="Y2" s="346"/>
      <c r="Z2" s="346"/>
      <c r="AA2" s="346"/>
      <c r="AB2" s="346"/>
      <c r="AC2" s="347"/>
      <c r="AD2" s="345" t="s">
        <v>36</v>
      </c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343" t="s">
        <v>40</v>
      </c>
      <c r="AP2" s="343"/>
      <c r="AQ2" s="343"/>
      <c r="AR2" s="343"/>
      <c r="AS2" s="343"/>
      <c r="AT2" s="343"/>
      <c r="AU2" s="343"/>
      <c r="AV2" s="343"/>
      <c r="AW2" s="343"/>
      <c r="AX2" s="343"/>
      <c r="AY2" s="343" t="s">
        <v>41</v>
      </c>
      <c r="AZ2" s="343"/>
      <c r="BA2" s="343"/>
      <c r="BB2" s="343"/>
      <c r="BC2" s="343"/>
      <c r="BD2" s="343"/>
      <c r="BE2" s="343"/>
      <c r="BF2" s="343"/>
      <c r="BG2" s="343"/>
      <c r="BH2" s="343"/>
      <c r="BI2" s="353"/>
      <c r="BJ2" s="353"/>
      <c r="BK2" s="353"/>
      <c r="BL2" s="353"/>
      <c r="BM2" s="353"/>
      <c r="BN2" s="353"/>
      <c r="BO2" s="354"/>
      <c r="BP2" s="360"/>
      <c r="BQ2" s="361"/>
      <c r="BR2" s="361"/>
      <c r="BS2" s="361"/>
      <c r="BT2" s="362"/>
    </row>
    <row r="3" spans="1:74" s="83" customFormat="1" ht="145.5" customHeight="1" outlineLevel="1" thickBot="1" x14ac:dyDescent="0.25">
      <c r="A3" s="349" t="s">
        <v>28</v>
      </c>
      <c r="B3" s="350"/>
      <c r="C3" s="350"/>
      <c r="D3" s="350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8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8"/>
      <c r="AO3" s="138"/>
      <c r="AP3" s="138"/>
      <c r="AQ3" s="138"/>
      <c r="AR3" s="138"/>
      <c r="AS3" s="138"/>
      <c r="AT3" s="146"/>
      <c r="AU3" s="146"/>
      <c r="AV3" s="146"/>
      <c r="AW3" s="146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355"/>
      <c r="BJ3" s="355"/>
      <c r="BK3" s="355"/>
      <c r="BL3" s="355"/>
      <c r="BM3" s="355"/>
      <c r="BN3" s="355"/>
      <c r="BO3" s="356"/>
      <c r="BP3" s="363"/>
      <c r="BQ3" s="364"/>
      <c r="BR3" s="364"/>
      <c r="BS3" s="364"/>
      <c r="BT3" s="365"/>
    </row>
    <row r="4" spans="1:74" s="12" customFormat="1" ht="265.5" customHeight="1" thickBot="1" x14ac:dyDescent="0.35">
      <c r="A4" s="86" t="s">
        <v>2</v>
      </c>
      <c r="B4" s="87" t="s">
        <v>3</v>
      </c>
      <c r="C4" s="88" t="s">
        <v>22</v>
      </c>
      <c r="D4" s="88" t="s">
        <v>5</v>
      </c>
      <c r="E4" s="84" t="s">
        <v>136</v>
      </c>
      <c r="F4" s="84" t="s">
        <v>87</v>
      </c>
      <c r="G4" s="57" t="s">
        <v>71</v>
      </c>
      <c r="H4" s="57" t="s">
        <v>123</v>
      </c>
      <c r="I4" s="62" t="s">
        <v>137</v>
      </c>
      <c r="J4" s="62" t="s">
        <v>72</v>
      </c>
      <c r="K4" s="62" t="s">
        <v>64</v>
      </c>
      <c r="L4" s="84" t="s">
        <v>417</v>
      </c>
      <c r="M4" s="57" t="s">
        <v>411</v>
      </c>
      <c r="N4" s="57" t="s">
        <v>412</v>
      </c>
      <c r="O4" s="62" t="s">
        <v>413</v>
      </c>
      <c r="P4" s="62" t="s">
        <v>414</v>
      </c>
      <c r="Q4" s="62" t="s">
        <v>415</v>
      </c>
      <c r="R4" s="62" t="s">
        <v>416</v>
      </c>
      <c r="S4" s="57"/>
      <c r="T4" s="57"/>
      <c r="U4" s="57"/>
      <c r="V4" s="57"/>
      <c r="W4" s="57"/>
      <c r="X4" s="57"/>
      <c r="Y4" s="62"/>
      <c r="Z4" s="62"/>
      <c r="AA4" s="62"/>
      <c r="AB4" s="62"/>
      <c r="AC4" s="93"/>
      <c r="AD4" s="57"/>
      <c r="AE4" s="57"/>
      <c r="AF4" s="57"/>
      <c r="AG4" s="57"/>
      <c r="AH4" s="57"/>
      <c r="AI4" s="57"/>
      <c r="AJ4" s="57"/>
      <c r="AK4" s="62"/>
      <c r="AL4" s="62"/>
      <c r="AM4" s="62"/>
      <c r="AN4" s="76"/>
      <c r="AO4" s="57"/>
      <c r="AP4" s="57"/>
      <c r="AQ4" s="57"/>
      <c r="AR4" s="57"/>
      <c r="AS4" s="145"/>
      <c r="AT4" s="143"/>
      <c r="AU4" s="143"/>
      <c r="AV4" s="143"/>
      <c r="AW4" s="143"/>
      <c r="AX4" s="143"/>
      <c r="AY4" s="145"/>
      <c r="AZ4" s="145"/>
      <c r="BA4" s="145"/>
      <c r="BB4" s="145"/>
      <c r="BC4" s="145"/>
      <c r="BD4" s="145"/>
      <c r="BE4" s="143"/>
      <c r="BF4" s="143"/>
      <c r="BG4" s="143"/>
      <c r="BH4" s="143"/>
      <c r="BI4" s="10" t="s">
        <v>6</v>
      </c>
      <c r="BJ4" s="10" t="s">
        <v>23</v>
      </c>
      <c r="BK4" s="10" t="s">
        <v>25</v>
      </c>
      <c r="BL4" s="10" t="s">
        <v>33</v>
      </c>
      <c r="BM4" s="10" t="s">
        <v>37</v>
      </c>
      <c r="BN4" s="10" t="s">
        <v>38</v>
      </c>
      <c r="BO4" s="11" t="s">
        <v>7</v>
      </c>
      <c r="BP4" s="94" t="s">
        <v>8</v>
      </c>
      <c r="BQ4" s="94" t="s">
        <v>9</v>
      </c>
      <c r="BR4" s="94" t="s">
        <v>10</v>
      </c>
      <c r="BS4" s="94" t="s">
        <v>11</v>
      </c>
      <c r="BT4" s="94" t="s">
        <v>12</v>
      </c>
    </row>
    <row r="5" spans="1:74" s="19" customFormat="1" ht="40.5" customHeight="1" thickBot="1" x14ac:dyDescent="0.35">
      <c r="A5" s="13"/>
      <c r="B5" s="14" t="s">
        <v>13</v>
      </c>
      <c r="C5" s="15"/>
      <c r="D5" s="59"/>
      <c r="E5" s="85"/>
      <c r="F5" s="85"/>
      <c r="G5" s="16"/>
      <c r="H5" s="16"/>
      <c r="I5" s="16"/>
      <c r="J5" s="16"/>
      <c r="K5" s="16"/>
      <c r="L5" s="17"/>
      <c r="M5" s="17"/>
      <c r="N5" s="17"/>
      <c r="O5" s="16"/>
      <c r="P5" s="16"/>
      <c r="Q5" s="16"/>
      <c r="R5" s="16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17" t="s">
        <v>14</v>
      </c>
      <c r="AE5" s="17" t="s">
        <v>14</v>
      </c>
      <c r="AF5" s="17" t="s">
        <v>14</v>
      </c>
      <c r="AG5" s="17" t="s">
        <v>14</v>
      </c>
      <c r="AH5" s="17" t="s">
        <v>14</v>
      </c>
      <c r="AI5" s="17" t="s">
        <v>14</v>
      </c>
      <c r="AJ5" s="17" t="s">
        <v>14</v>
      </c>
      <c r="AK5" s="17" t="s">
        <v>15</v>
      </c>
      <c r="AL5" s="17" t="s">
        <v>15</v>
      </c>
      <c r="AM5" s="17" t="s">
        <v>15</v>
      </c>
      <c r="AN5" s="17" t="s">
        <v>15</v>
      </c>
      <c r="AO5" s="17" t="s">
        <v>14</v>
      </c>
      <c r="AP5" s="17" t="s">
        <v>14</v>
      </c>
      <c r="AQ5" s="17" t="s">
        <v>14</v>
      </c>
      <c r="AR5" s="17" t="s">
        <v>14</v>
      </c>
      <c r="AS5" s="17" t="s">
        <v>14</v>
      </c>
      <c r="AT5" s="17" t="s">
        <v>15</v>
      </c>
      <c r="AU5" s="17" t="s">
        <v>15</v>
      </c>
      <c r="AV5" s="17" t="s">
        <v>15</v>
      </c>
      <c r="AW5" s="17" t="s">
        <v>15</v>
      </c>
      <c r="AX5" s="17" t="s">
        <v>15</v>
      </c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341" t="s">
        <v>34</v>
      </c>
      <c r="BJ5" s="341"/>
      <c r="BK5" s="341"/>
      <c r="BL5" s="341"/>
      <c r="BM5" s="341"/>
      <c r="BN5" s="342"/>
      <c r="BO5" s="92" t="s">
        <v>35</v>
      </c>
      <c r="BP5" s="90"/>
      <c r="BQ5" s="90"/>
      <c r="BR5" s="90"/>
      <c r="BS5" s="18"/>
      <c r="BT5" s="18"/>
    </row>
    <row r="6" spans="1:74" s="19" customFormat="1" ht="18" customHeight="1" thickBot="1" x14ac:dyDescent="0.25">
      <c r="A6" s="13"/>
      <c r="B6" s="89" t="s">
        <v>29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>
        <v>72</v>
      </c>
      <c r="T6" s="89">
        <v>72</v>
      </c>
      <c r="U6" s="89">
        <v>72</v>
      </c>
      <c r="V6" s="89">
        <v>72</v>
      </c>
      <c r="W6" s="89">
        <v>72</v>
      </c>
      <c r="X6" s="89">
        <v>126</v>
      </c>
      <c r="Y6" s="89">
        <v>180</v>
      </c>
      <c r="Z6" s="89">
        <v>144</v>
      </c>
      <c r="AA6" s="89">
        <v>108</v>
      </c>
      <c r="AB6" s="89">
        <v>180</v>
      </c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91"/>
      <c r="BQ6" s="91"/>
      <c r="BR6" s="91"/>
      <c r="BS6" s="89"/>
      <c r="BT6" s="89"/>
    </row>
    <row r="7" spans="1:74" s="19" customFormat="1" ht="18" customHeight="1" thickBot="1" x14ac:dyDescent="0.25">
      <c r="A7" s="13"/>
      <c r="B7" s="105" t="s">
        <v>30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89"/>
      <c r="BQ7" s="89"/>
      <c r="BR7" s="89"/>
      <c r="BS7" s="89"/>
      <c r="BT7" s="89"/>
    </row>
    <row r="8" spans="1:74" s="104" customFormat="1" ht="21.75" customHeight="1" thickBot="1" x14ac:dyDescent="0.3">
      <c r="A8" s="103"/>
      <c r="B8" s="102" t="s">
        <v>16</v>
      </c>
      <c r="C8" s="101"/>
      <c r="D8" s="100"/>
      <c r="E8" s="99" t="e">
        <f t="shared" ref="E8:O8" si="0">AVERAGE(E9:E37)</f>
        <v>#DIV/0!</v>
      </c>
      <c r="F8" s="99">
        <f t="shared" si="0"/>
        <v>65.727272727272734</v>
      </c>
      <c r="G8" s="99">
        <f t="shared" si="0"/>
        <v>74.454545454545453</v>
      </c>
      <c r="H8" s="99">
        <f t="shared" si="0"/>
        <v>74.63636363636364</v>
      </c>
      <c r="I8" s="99">
        <f t="shared" si="0"/>
        <v>73.454545454545453</v>
      </c>
      <c r="J8" s="99">
        <f t="shared" si="0"/>
        <v>74.272727272727266</v>
      </c>
      <c r="K8" s="99">
        <f t="shared" si="0"/>
        <v>72</v>
      </c>
      <c r="L8" s="98">
        <f t="shared" si="0"/>
        <v>72.727272727272734</v>
      </c>
      <c r="M8" s="98">
        <f t="shared" si="0"/>
        <v>75</v>
      </c>
      <c r="N8" s="98">
        <f t="shared" si="0"/>
        <v>62.81818181818182</v>
      </c>
      <c r="O8" s="98">
        <f t="shared" si="0"/>
        <v>71.36363636363636</v>
      </c>
      <c r="P8" s="98"/>
      <c r="Q8" s="98">
        <f t="shared" ref="Q8:AV8" si="1">AVERAGE(Q9:Q37)</f>
        <v>72.727272727272734</v>
      </c>
      <c r="R8" s="98">
        <f t="shared" si="1"/>
        <v>74.909090909090907</v>
      </c>
      <c r="S8" s="97" t="e">
        <f t="shared" si="1"/>
        <v>#DIV/0!</v>
      </c>
      <c r="T8" s="97" t="e">
        <f t="shared" si="1"/>
        <v>#DIV/0!</v>
      </c>
      <c r="U8" s="97" t="e">
        <f t="shared" si="1"/>
        <v>#DIV/0!</v>
      </c>
      <c r="V8" s="97" t="e">
        <f t="shared" si="1"/>
        <v>#DIV/0!</v>
      </c>
      <c r="W8" s="97" t="e">
        <f t="shared" si="1"/>
        <v>#DIV/0!</v>
      </c>
      <c r="X8" s="97" t="e">
        <f t="shared" si="1"/>
        <v>#DIV/0!</v>
      </c>
      <c r="Y8" s="97" t="e">
        <f t="shared" si="1"/>
        <v>#DIV/0!</v>
      </c>
      <c r="Z8" s="97" t="e">
        <f t="shared" si="1"/>
        <v>#DIV/0!</v>
      </c>
      <c r="AA8" s="97" t="e">
        <f t="shared" si="1"/>
        <v>#DIV/0!</v>
      </c>
      <c r="AB8" s="97" t="e">
        <f t="shared" si="1"/>
        <v>#DIV/0!</v>
      </c>
      <c r="AC8" s="97" t="e">
        <f t="shared" si="1"/>
        <v>#DIV/0!</v>
      </c>
      <c r="AD8" s="96" t="e">
        <f t="shared" si="1"/>
        <v>#DIV/0!</v>
      </c>
      <c r="AE8" s="96" t="e">
        <f t="shared" si="1"/>
        <v>#DIV/0!</v>
      </c>
      <c r="AF8" s="96" t="e">
        <f t="shared" si="1"/>
        <v>#DIV/0!</v>
      </c>
      <c r="AG8" s="96" t="e">
        <f t="shared" si="1"/>
        <v>#DIV/0!</v>
      </c>
      <c r="AH8" s="96" t="e">
        <f t="shared" si="1"/>
        <v>#DIV/0!</v>
      </c>
      <c r="AI8" s="96" t="e">
        <f t="shared" si="1"/>
        <v>#DIV/0!</v>
      </c>
      <c r="AJ8" s="96" t="e">
        <f t="shared" si="1"/>
        <v>#DIV/0!</v>
      </c>
      <c r="AK8" s="96" t="e">
        <f t="shared" si="1"/>
        <v>#DIV/0!</v>
      </c>
      <c r="AL8" s="96" t="e">
        <f t="shared" si="1"/>
        <v>#DIV/0!</v>
      </c>
      <c r="AM8" s="96" t="e">
        <f t="shared" si="1"/>
        <v>#DIV/0!</v>
      </c>
      <c r="AN8" s="96" t="e">
        <f t="shared" si="1"/>
        <v>#DIV/0!</v>
      </c>
      <c r="AO8" s="96" t="e">
        <f t="shared" si="1"/>
        <v>#DIV/0!</v>
      </c>
      <c r="AP8" s="96" t="e">
        <f t="shared" si="1"/>
        <v>#DIV/0!</v>
      </c>
      <c r="AQ8" s="96" t="e">
        <f t="shared" si="1"/>
        <v>#DIV/0!</v>
      </c>
      <c r="AR8" s="96" t="e">
        <f t="shared" si="1"/>
        <v>#DIV/0!</v>
      </c>
      <c r="AS8" s="96" t="e">
        <f t="shared" si="1"/>
        <v>#DIV/0!</v>
      </c>
      <c r="AT8" s="96" t="e">
        <f t="shared" si="1"/>
        <v>#DIV/0!</v>
      </c>
      <c r="AU8" s="96" t="e">
        <f t="shared" si="1"/>
        <v>#DIV/0!</v>
      </c>
      <c r="AV8" s="96" t="e">
        <f t="shared" si="1"/>
        <v>#DIV/0!</v>
      </c>
      <c r="AW8" s="96" t="e">
        <f t="shared" ref="AW8:BO8" si="2">AVERAGE(AW9:AW37)</f>
        <v>#DIV/0!</v>
      </c>
      <c r="AX8" s="96" t="e">
        <f t="shared" si="2"/>
        <v>#DIV/0!</v>
      </c>
      <c r="AY8" s="96" t="e">
        <f t="shared" si="2"/>
        <v>#DIV/0!</v>
      </c>
      <c r="AZ8" s="96" t="e">
        <f t="shared" si="2"/>
        <v>#DIV/0!</v>
      </c>
      <c r="BA8" s="96" t="e">
        <f t="shared" si="2"/>
        <v>#DIV/0!</v>
      </c>
      <c r="BB8" s="96" t="e">
        <f t="shared" si="2"/>
        <v>#DIV/0!</v>
      </c>
      <c r="BC8" s="96" t="e">
        <f t="shared" si="2"/>
        <v>#DIV/0!</v>
      </c>
      <c r="BD8" s="96" t="e">
        <f t="shared" si="2"/>
        <v>#DIV/0!</v>
      </c>
      <c r="BE8" s="96" t="e">
        <f t="shared" si="2"/>
        <v>#DIV/0!</v>
      </c>
      <c r="BF8" s="96" t="e">
        <f t="shared" si="2"/>
        <v>#DIV/0!</v>
      </c>
      <c r="BG8" s="96" t="e">
        <f t="shared" si="2"/>
        <v>#DIV/0!</v>
      </c>
      <c r="BH8" s="96" t="e">
        <f t="shared" si="2"/>
        <v>#DIV/0!</v>
      </c>
      <c r="BI8" s="96">
        <f t="shared" si="2"/>
        <v>75.433333333333323</v>
      </c>
      <c r="BJ8" s="96">
        <f t="shared" si="2"/>
        <v>76.414285714285711</v>
      </c>
      <c r="BK8" s="96" t="e">
        <f t="shared" si="2"/>
        <v>#DIV/0!</v>
      </c>
      <c r="BL8" s="96" t="e">
        <f t="shared" si="2"/>
        <v>#DIV/0!</v>
      </c>
      <c r="BM8" s="96" t="e">
        <f t="shared" si="2"/>
        <v>#DIV/0!</v>
      </c>
      <c r="BN8" s="96" t="e">
        <f t="shared" si="2"/>
        <v>#DIV/0!</v>
      </c>
      <c r="BO8" s="96">
        <f t="shared" si="2"/>
        <v>75.961538461538467</v>
      </c>
      <c r="BP8" s="95"/>
      <c r="BQ8" s="95"/>
      <c r="BR8" s="95"/>
      <c r="BS8" s="95"/>
      <c r="BT8" s="95"/>
    </row>
    <row r="9" spans="1:74" s="22" customFormat="1" ht="20.100000000000001" customHeight="1" thickBot="1" x14ac:dyDescent="0.35">
      <c r="A9" s="23">
        <v>2</v>
      </c>
      <c r="B9" s="63" t="s">
        <v>125</v>
      </c>
      <c r="C9" s="61" t="s">
        <v>73</v>
      </c>
      <c r="D9" s="58" t="s">
        <v>90</v>
      </c>
      <c r="E9" s="182"/>
      <c r="F9" s="182">
        <v>85</v>
      </c>
      <c r="G9" s="182">
        <v>90</v>
      </c>
      <c r="H9" s="182">
        <v>83</v>
      </c>
      <c r="I9" s="182">
        <v>75</v>
      </c>
      <c r="J9" s="182">
        <v>79</v>
      </c>
      <c r="K9" s="182">
        <v>78</v>
      </c>
      <c r="L9" s="183">
        <v>74</v>
      </c>
      <c r="M9" s="183">
        <v>74</v>
      </c>
      <c r="N9" s="183">
        <v>67</v>
      </c>
      <c r="O9" s="184">
        <v>80</v>
      </c>
      <c r="P9" s="184">
        <v>87</v>
      </c>
      <c r="Q9" s="184">
        <v>91</v>
      </c>
      <c r="R9" s="184">
        <v>68</v>
      </c>
      <c r="S9" s="185"/>
      <c r="T9" s="186"/>
      <c r="U9" s="186"/>
      <c r="V9" s="186"/>
      <c r="W9" s="186"/>
      <c r="X9" s="186"/>
      <c r="Y9" s="186"/>
      <c r="Z9" s="186"/>
      <c r="AA9" s="186"/>
      <c r="AB9" s="186"/>
      <c r="AC9" s="187"/>
      <c r="AD9" s="191"/>
      <c r="AE9" s="186"/>
      <c r="AF9" s="186"/>
      <c r="AG9" s="186"/>
      <c r="AH9" s="186"/>
      <c r="AI9" s="186"/>
      <c r="AJ9" s="186"/>
      <c r="AK9" s="186"/>
      <c r="AL9" s="186"/>
      <c r="AM9" s="186"/>
      <c r="AN9" s="187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77">
        <f t="shared" ref="BI9:BI36" si="3">IF(COUNTIF(F9:K9,"&gt;59")=COUNTA(F9:K9),(IF(COUNTA(F9:K9)&gt;0,SUM(F9:K9)/COUNT(F9:K9),"св")),"Нет п/оц.")</f>
        <v>81.666666666666671</v>
      </c>
      <c r="BJ9" s="73">
        <f t="shared" ref="BJ9:BJ36" si="4">IF(COUNTIF(L9:R9,"&gt;59")=COUNTA(L9:R9),(IF(COUNTA(L9:R9)&gt;0,SUM(L9:R9)/COUNT(L9:R9),"св")),"Нет п/оц.")</f>
        <v>77.285714285714292</v>
      </c>
      <c r="BK9" s="73" t="str">
        <f t="shared" ref="BK9:BK36" si="5">IF(COUNTIF(S9:AC9,"&gt;59")=COUNTA(S9:AC9),(IF(COUNTA(S9:AC9)&gt;0,SUM(S9:AC9)/COUNT(S9:AC9),"св")),"Нет п/оц.")</f>
        <v>св</v>
      </c>
      <c r="BL9" s="73" t="str">
        <f t="shared" ref="BL9:BL36" si="6">IF(COUNTIF(AD9:AN9,"&gt;59")=COUNTA(AD9:AN9),(IF(COUNTA(AD9:AN9)&gt;0,SUM(AD9:AN9)/COUNT(AD9:AN9),"св")),"Нет п/оц.")</f>
        <v>св</v>
      </c>
      <c r="BM9" s="131" t="str">
        <f t="shared" ref="BM9:BM36" si="7">IF(COUNTIF(AO9:AX9,"&gt;59")=COUNTA(AO9:AX9),(IF(COUNTA(AO9:AX9)&gt;0,SUM(AO9:AX9)/COUNT(AO9:AX9),"св")),"Нет п/оц.")</f>
        <v>св</v>
      </c>
      <c r="BN9" s="131" t="str">
        <f t="shared" ref="BN9:BN36" si="8">IF(COUNTIF(AY9:BH9,"&gt;59")=COUNTA(AY9:BH9),(IF(COUNTA(AY9:BH9)&gt;0,SUM(AY9:BH9)/COUNT(AY9:BH9),"св")),"Нет п/оц.")</f>
        <v>св</v>
      </c>
      <c r="BO9" s="131">
        <f t="shared" ref="BO9:BO36" si="9">IF(COUNTIF(F9:BH9,"&gt;59")=COUNTA(F9:BH9),(IF(COUNTA(F9:BH9)&gt;0,SUM(F9:BH9)/COUNT(F9:BH9),"св")),"Нет п/оц.")</f>
        <v>79.307692307692307</v>
      </c>
      <c r="BP9" s="24">
        <f t="shared" ref="BP9:BP36" si="10">COUNTIF(F9:BH9,"&gt;=90")</f>
        <v>2</v>
      </c>
      <c r="BQ9" s="24">
        <f t="shared" ref="BQ9:BQ36" si="11">COUNTIFS(F9:BH9,"&gt;=74",F9:BH9,"&lt;90")</f>
        <v>9</v>
      </c>
      <c r="BR9" s="24">
        <f t="shared" ref="BR9:BR36" si="12">COUNTIFS(F9:BH9,"&gt;=60",F9:BH9,"&lt;74")</f>
        <v>2</v>
      </c>
      <c r="BS9" s="24">
        <f t="shared" ref="BS9:BS36" si="13">BR9+BQ9+BP9</f>
        <v>13</v>
      </c>
      <c r="BT9" s="25">
        <f t="shared" ref="BT9:BT36" si="14">BP9/BS9*100</f>
        <v>15.384615384615385</v>
      </c>
      <c r="BV9" s="22">
        <f>COUNTIF(F9:BH9,"&lt;60")+COUNTIF(F9:BH9,"=нз")</f>
        <v>0</v>
      </c>
    </row>
    <row r="10" spans="1:74" ht="20.100000000000001" customHeight="1" x14ac:dyDescent="0.3">
      <c r="A10" s="23">
        <v>3</v>
      </c>
      <c r="B10" s="63" t="s">
        <v>126</v>
      </c>
      <c r="C10" s="60"/>
      <c r="D10" s="58" t="s">
        <v>90</v>
      </c>
      <c r="E10" s="182"/>
      <c r="F10" s="182">
        <v>80</v>
      </c>
      <c r="G10" s="182">
        <v>70</v>
      </c>
      <c r="H10" s="182">
        <v>91</v>
      </c>
      <c r="I10" s="182">
        <v>70</v>
      </c>
      <c r="J10" s="182">
        <v>78</v>
      </c>
      <c r="K10" s="182">
        <v>93</v>
      </c>
      <c r="L10" s="183">
        <v>90</v>
      </c>
      <c r="M10" s="183">
        <v>92</v>
      </c>
      <c r="N10" s="183">
        <v>81</v>
      </c>
      <c r="O10" s="184">
        <v>79</v>
      </c>
      <c r="P10" s="184">
        <v>91</v>
      </c>
      <c r="Q10" s="184">
        <v>91</v>
      </c>
      <c r="R10" s="184">
        <v>85</v>
      </c>
      <c r="S10" s="185"/>
      <c r="T10" s="186"/>
      <c r="U10" s="186"/>
      <c r="V10" s="186"/>
      <c r="W10" s="186"/>
      <c r="X10" s="186"/>
      <c r="Y10" s="186"/>
      <c r="Z10" s="210"/>
      <c r="AA10" s="210"/>
      <c r="AB10" s="186"/>
      <c r="AC10" s="187"/>
      <c r="AD10" s="191"/>
      <c r="AE10" s="186"/>
      <c r="AF10" s="186"/>
      <c r="AG10" s="186"/>
      <c r="AH10" s="186"/>
      <c r="AI10" s="186"/>
      <c r="AJ10" s="186"/>
      <c r="AK10" s="186"/>
      <c r="AL10" s="186"/>
      <c r="AM10" s="186"/>
      <c r="AN10" s="187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77">
        <f t="shared" si="3"/>
        <v>80.333333333333329</v>
      </c>
      <c r="BJ10" s="73">
        <f t="shared" si="4"/>
        <v>87</v>
      </c>
      <c r="BK10" s="73" t="str">
        <f t="shared" si="5"/>
        <v>св</v>
      </c>
      <c r="BL10" s="73" t="str">
        <f t="shared" si="6"/>
        <v>св</v>
      </c>
      <c r="BM10" s="131" t="str">
        <f t="shared" si="7"/>
        <v>св</v>
      </c>
      <c r="BN10" s="131" t="str">
        <f t="shared" si="8"/>
        <v>св</v>
      </c>
      <c r="BO10" s="131">
        <f t="shared" si="9"/>
        <v>83.92307692307692</v>
      </c>
      <c r="BP10" s="24">
        <f t="shared" si="10"/>
        <v>6</v>
      </c>
      <c r="BQ10" s="24">
        <f t="shared" si="11"/>
        <v>5</v>
      </c>
      <c r="BR10" s="24">
        <f t="shared" si="12"/>
        <v>2</v>
      </c>
      <c r="BS10" s="24">
        <f t="shared" si="13"/>
        <v>13</v>
      </c>
      <c r="BT10" s="25">
        <f t="shared" si="14"/>
        <v>46.153846153846153</v>
      </c>
      <c r="BV10" s="22">
        <f>COUNTIF(F10:BH10,"&lt;60")+COUNTIF(F10:BH10,"=нз")</f>
        <v>0</v>
      </c>
    </row>
    <row r="11" spans="1:74" ht="20.100000000000001" customHeight="1" x14ac:dyDescent="0.3">
      <c r="A11" s="278"/>
      <c r="B11" s="63" t="s">
        <v>127</v>
      </c>
      <c r="C11" s="60" t="s">
        <v>73</v>
      </c>
      <c r="D11" s="58" t="s">
        <v>90</v>
      </c>
      <c r="E11" s="182"/>
      <c r="F11" s="182">
        <v>0</v>
      </c>
      <c r="G11" s="182">
        <v>60</v>
      </c>
      <c r="H11" s="182">
        <v>8</v>
      </c>
      <c r="I11" s="182">
        <v>65</v>
      </c>
      <c r="J11" s="182">
        <v>61</v>
      </c>
      <c r="K11" s="182">
        <v>60</v>
      </c>
      <c r="L11" s="183">
        <v>40</v>
      </c>
      <c r="M11" s="183">
        <v>60</v>
      </c>
      <c r="N11" s="183">
        <v>0</v>
      </c>
      <c r="O11" s="184">
        <v>26</v>
      </c>
      <c r="P11" s="184">
        <v>0</v>
      </c>
      <c r="Q11" s="184">
        <v>3</v>
      </c>
      <c r="R11" s="184">
        <v>62</v>
      </c>
      <c r="S11" s="185"/>
      <c r="T11" s="186"/>
      <c r="U11" s="186"/>
      <c r="V11" s="186"/>
      <c r="W11" s="186"/>
      <c r="X11" s="186"/>
      <c r="Y11" s="186"/>
      <c r="Z11" s="210"/>
      <c r="AA11" s="210"/>
      <c r="AB11" s="186"/>
      <c r="AC11" s="187"/>
      <c r="AD11" s="191"/>
      <c r="AE11" s="186"/>
      <c r="AF11" s="186"/>
      <c r="AG11" s="186"/>
      <c r="AH11" s="186"/>
      <c r="AI11" s="186"/>
      <c r="AJ11" s="186"/>
      <c r="AK11" s="186"/>
      <c r="AL11" s="186"/>
      <c r="AM11" s="186"/>
      <c r="AN11" s="187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1"/>
      <c r="BG11" s="191"/>
      <c r="BH11" s="191"/>
      <c r="BI11" s="77" t="str">
        <f t="shared" si="3"/>
        <v>Нет п/оц.</v>
      </c>
      <c r="BJ11" s="73" t="str">
        <f t="shared" si="4"/>
        <v>Нет п/оц.</v>
      </c>
      <c r="BK11" s="73" t="str">
        <f t="shared" si="5"/>
        <v>св</v>
      </c>
      <c r="BL11" s="73" t="str">
        <f t="shared" si="6"/>
        <v>св</v>
      </c>
      <c r="BM11" s="131" t="str">
        <f t="shared" si="7"/>
        <v>св</v>
      </c>
      <c r="BN11" s="131" t="str">
        <f t="shared" si="8"/>
        <v>св</v>
      </c>
      <c r="BO11" s="131" t="str">
        <f t="shared" si="9"/>
        <v>Нет п/оц.</v>
      </c>
      <c r="BP11" s="24">
        <f t="shared" si="10"/>
        <v>0</v>
      </c>
      <c r="BQ11" s="24">
        <f t="shared" si="11"/>
        <v>0</v>
      </c>
      <c r="BR11" s="24">
        <f t="shared" si="12"/>
        <v>6</v>
      </c>
      <c r="BS11" s="24">
        <f t="shared" si="13"/>
        <v>6</v>
      </c>
      <c r="BT11" s="25">
        <f t="shared" si="14"/>
        <v>0</v>
      </c>
      <c r="BV11" s="22"/>
    </row>
    <row r="12" spans="1:74" ht="20.100000000000001" customHeight="1" x14ac:dyDescent="0.3">
      <c r="A12" s="278"/>
      <c r="B12" s="63" t="s">
        <v>128</v>
      </c>
      <c r="C12" s="61"/>
      <c r="D12" s="58" t="s">
        <v>90</v>
      </c>
      <c r="E12" s="182"/>
      <c r="F12" s="182">
        <v>85</v>
      </c>
      <c r="G12" s="182">
        <v>82</v>
      </c>
      <c r="H12" s="182">
        <v>82</v>
      </c>
      <c r="I12" s="182">
        <v>84</v>
      </c>
      <c r="J12" s="182">
        <v>90</v>
      </c>
      <c r="K12" s="182">
        <v>82</v>
      </c>
      <c r="L12" s="183">
        <v>90</v>
      </c>
      <c r="M12" s="183">
        <v>90</v>
      </c>
      <c r="N12" s="183">
        <v>73</v>
      </c>
      <c r="O12" s="184">
        <v>96</v>
      </c>
      <c r="P12" s="184">
        <v>94</v>
      </c>
      <c r="Q12" s="184">
        <v>91</v>
      </c>
      <c r="R12" s="184">
        <v>92</v>
      </c>
      <c r="S12" s="185"/>
      <c r="T12" s="186"/>
      <c r="U12" s="186"/>
      <c r="V12" s="186"/>
      <c r="W12" s="186"/>
      <c r="X12" s="186"/>
      <c r="Y12" s="186"/>
      <c r="Z12" s="186"/>
      <c r="AA12" s="186"/>
      <c r="AB12" s="186"/>
      <c r="AC12" s="187"/>
      <c r="AD12" s="191"/>
      <c r="AE12" s="186"/>
      <c r="AF12" s="186"/>
      <c r="AG12" s="186"/>
      <c r="AH12" s="186"/>
      <c r="AI12" s="186"/>
      <c r="AJ12" s="186"/>
      <c r="AK12" s="186"/>
      <c r="AL12" s="186"/>
      <c r="AM12" s="186"/>
      <c r="AN12" s="187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77">
        <f t="shared" si="3"/>
        <v>84.166666666666671</v>
      </c>
      <c r="BJ12" s="73">
        <f t="shared" si="4"/>
        <v>89.428571428571431</v>
      </c>
      <c r="BK12" s="73" t="str">
        <f t="shared" si="5"/>
        <v>св</v>
      </c>
      <c r="BL12" s="73" t="str">
        <f t="shared" si="6"/>
        <v>св</v>
      </c>
      <c r="BM12" s="131" t="str">
        <f t="shared" si="7"/>
        <v>св</v>
      </c>
      <c r="BN12" s="131" t="str">
        <f t="shared" si="8"/>
        <v>св</v>
      </c>
      <c r="BO12" s="131">
        <f t="shared" si="9"/>
        <v>87</v>
      </c>
      <c r="BP12" s="24">
        <f t="shared" si="10"/>
        <v>7</v>
      </c>
      <c r="BQ12" s="24">
        <f t="shared" si="11"/>
        <v>5</v>
      </c>
      <c r="BR12" s="24">
        <f t="shared" si="12"/>
        <v>1</v>
      </c>
      <c r="BS12" s="24">
        <f t="shared" si="13"/>
        <v>13</v>
      </c>
      <c r="BT12" s="25">
        <f t="shared" si="14"/>
        <v>53.846153846153847</v>
      </c>
      <c r="BV12" s="22"/>
    </row>
    <row r="13" spans="1:74" ht="20.100000000000001" customHeight="1" x14ac:dyDescent="0.3">
      <c r="A13" s="278"/>
      <c r="B13" s="63" t="s">
        <v>129</v>
      </c>
      <c r="C13" s="60" t="s">
        <v>73</v>
      </c>
      <c r="D13" s="58" t="s">
        <v>90</v>
      </c>
      <c r="E13" s="182"/>
      <c r="F13" s="182">
        <v>72</v>
      </c>
      <c r="G13" s="182">
        <v>77</v>
      </c>
      <c r="H13" s="182">
        <v>90</v>
      </c>
      <c r="I13" s="182">
        <v>76</v>
      </c>
      <c r="J13" s="182">
        <v>71</v>
      </c>
      <c r="K13" s="182">
        <v>66</v>
      </c>
      <c r="L13" s="183">
        <v>74</v>
      </c>
      <c r="M13" s="183">
        <v>90</v>
      </c>
      <c r="N13" s="183">
        <v>74</v>
      </c>
      <c r="O13" s="184">
        <v>77</v>
      </c>
      <c r="P13" s="184">
        <v>75</v>
      </c>
      <c r="Q13" s="184">
        <v>74</v>
      </c>
      <c r="R13" s="184">
        <v>77</v>
      </c>
      <c r="S13" s="185"/>
      <c r="T13" s="186"/>
      <c r="U13" s="186"/>
      <c r="V13" s="186"/>
      <c r="W13" s="186"/>
      <c r="X13" s="186"/>
      <c r="Y13" s="186"/>
      <c r="Z13" s="186"/>
      <c r="AA13" s="186"/>
      <c r="AB13" s="186"/>
      <c r="AC13" s="187"/>
      <c r="AD13" s="191"/>
      <c r="AE13" s="186"/>
      <c r="AF13" s="186"/>
      <c r="AG13" s="186"/>
      <c r="AH13" s="186"/>
      <c r="AI13" s="186"/>
      <c r="AJ13" s="186"/>
      <c r="AK13" s="186"/>
      <c r="AL13" s="186"/>
      <c r="AM13" s="186"/>
      <c r="AN13" s="187"/>
      <c r="AO13" s="191"/>
      <c r="AP13" s="191"/>
      <c r="AQ13" s="191"/>
      <c r="AR13" s="213"/>
      <c r="AS13" s="191"/>
      <c r="AT13" s="191"/>
      <c r="AU13" s="191"/>
      <c r="AV13" s="191"/>
      <c r="AW13" s="191"/>
      <c r="AX13" s="213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77">
        <f t="shared" si="3"/>
        <v>75.333333333333329</v>
      </c>
      <c r="BJ13" s="73">
        <f t="shared" si="4"/>
        <v>77.285714285714292</v>
      </c>
      <c r="BK13" s="73" t="str">
        <f t="shared" si="5"/>
        <v>св</v>
      </c>
      <c r="BL13" s="73" t="str">
        <f t="shared" si="6"/>
        <v>св</v>
      </c>
      <c r="BM13" s="131" t="str">
        <f t="shared" si="7"/>
        <v>св</v>
      </c>
      <c r="BN13" s="131" t="str">
        <f t="shared" si="8"/>
        <v>св</v>
      </c>
      <c r="BO13" s="131">
        <f t="shared" si="9"/>
        <v>76.384615384615387</v>
      </c>
      <c r="BP13" s="24">
        <f t="shared" si="10"/>
        <v>2</v>
      </c>
      <c r="BQ13" s="24">
        <f t="shared" si="11"/>
        <v>8</v>
      </c>
      <c r="BR13" s="24">
        <f t="shared" si="12"/>
        <v>3</v>
      </c>
      <c r="BS13" s="24">
        <f t="shared" si="13"/>
        <v>13</v>
      </c>
      <c r="BT13" s="25">
        <f t="shared" si="14"/>
        <v>15.384615384615385</v>
      </c>
      <c r="BV13" s="22"/>
    </row>
    <row r="14" spans="1:74" ht="20.100000000000001" customHeight="1" x14ac:dyDescent="0.3">
      <c r="A14" s="278"/>
      <c r="B14" s="63" t="s">
        <v>130</v>
      </c>
      <c r="C14" s="60" t="s">
        <v>73</v>
      </c>
      <c r="D14" s="58" t="s">
        <v>90</v>
      </c>
      <c r="E14" s="182"/>
      <c r="F14" s="182">
        <v>60</v>
      </c>
      <c r="G14" s="182">
        <v>64</v>
      </c>
      <c r="H14" s="182">
        <v>71</v>
      </c>
      <c r="I14" s="182">
        <v>73</v>
      </c>
      <c r="J14" s="182">
        <v>74</v>
      </c>
      <c r="K14" s="182">
        <v>68</v>
      </c>
      <c r="L14" s="183">
        <v>60</v>
      </c>
      <c r="M14" s="183">
        <v>60</v>
      </c>
      <c r="N14" s="183">
        <v>65</v>
      </c>
      <c r="O14" s="184">
        <v>79</v>
      </c>
      <c r="P14" s="184">
        <v>85</v>
      </c>
      <c r="Q14" s="184">
        <v>74</v>
      </c>
      <c r="R14" s="184">
        <v>68</v>
      </c>
      <c r="S14" s="185"/>
      <c r="T14" s="186"/>
      <c r="U14" s="186"/>
      <c r="V14" s="186"/>
      <c r="W14" s="186"/>
      <c r="X14" s="186"/>
      <c r="Y14" s="186"/>
      <c r="Z14" s="210"/>
      <c r="AA14" s="210"/>
      <c r="AB14" s="186"/>
      <c r="AC14" s="187"/>
      <c r="AD14" s="191"/>
      <c r="AE14" s="186"/>
      <c r="AF14" s="186"/>
      <c r="AG14" s="186"/>
      <c r="AH14" s="186"/>
      <c r="AI14" s="186"/>
      <c r="AJ14" s="186"/>
      <c r="AK14" s="186"/>
      <c r="AL14" s="186"/>
      <c r="AM14" s="186"/>
      <c r="AN14" s="187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77">
        <f t="shared" si="3"/>
        <v>68.333333333333329</v>
      </c>
      <c r="BJ14" s="73">
        <f t="shared" si="4"/>
        <v>70.142857142857139</v>
      </c>
      <c r="BK14" s="73" t="str">
        <f t="shared" si="5"/>
        <v>св</v>
      </c>
      <c r="BL14" s="73" t="str">
        <f t="shared" si="6"/>
        <v>св</v>
      </c>
      <c r="BM14" s="131" t="str">
        <f t="shared" si="7"/>
        <v>св</v>
      </c>
      <c r="BN14" s="131" t="str">
        <f t="shared" si="8"/>
        <v>св</v>
      </c>
      <c r="BO14" s="131">
        <f t="shared" si="9"/>
        <v>69.307692307692307</v>
      </c>
      <c r="BP14" s="24">
        <f t="shared" si="10"/>
        <v>0</v>
      </c>
      <c r="BQ14" s="24">
        <f t="shared" si="11"/>
        <v>4</v>
      </c>
      <c r="BR14" s="24">
        <f t="shared" si="12"/>
        <v>9</v>
      </c>
      <c r="BS14" s="24">
        <f t="shared" si="13"/>
        <v>13</v>
      </c>
      <c r="BT14" s="25">
        <f t="shared" si="14"/>
        <v>0</v>
      </c>
      <c r="BV14" s="22"/>
    </row>
    <row r="15" spans="1:74" ht="20.100000000000001" customHeight="1" x14ac:dyDescent="0.3">
      <c r="A15" s="278"/>
      <c r="B15" s="63" t="s">
        <v>131</v>
      </c>
      <c r="C15" s="60" t="s">
        <v>73</v>
      </c>
      <c r="D15" s="58" t="s">
        <v>90</v>
      </c>
      <c r="E15" s="182"/>
      <c r="F15" s="182">
        <v>78</v>
      </c>
      <c r="G15" s="182">
        <v>90</v>
      </c>
      <c r="H15" s="182">
        <v>89</v>
      </c>
      <c r="I15" s="182">
        <v>75</v>
      </c>
      <c r="J15" s="182">
        <v>70</v>
      </c>
      <c r="K15" s="182">
        <v>68</v>
      </c>
      <c r="L15" s="183">
        <v>85</v>
      </c>
      <c r="M15" s="183">
        <v>90</v>
      </c>
      <c r="N15" s="183">
        <v>76</v>
      </c>
      <c r="O15" s="184">
        <v>68</v>
      </c>
      <c r="P15" s="184">
        <v>87</v>
      </c>
      <c r="Q15" s="184">
        <v>74</v>
      </c>
      <c r="R15" s="184">
        <v>82</v>
      </c>
      <c r="S15" s="185"/>
      <c r="T15" s="186"/>
      <c r="U15" s="186"/>
      <c r="V15" s="186"/>
      <c r="W15" s="186"/>
      <c r="X15" s="186"/>
      <c r="Y15" s="186"/>
      <c r="Z15" s="210"/>
      <c r="AA15" s="210"/>
      <c r="AB15" s="186"/>
      <c r="AC15" s="187"/>
      <c r="AD15" s="191"/>
      <c r="AE15" s="186"/>
      <c r="AF15" s="186"/>
      <c r="AG15" s="186"/>
      <c r="AH15" s="186"/>
      <c r="AI15" s="186"/>
      <c r="AJ15" s="186"/>
      <c r="AK15" s="186"/>
      <c r="AL15" s="186"/>
      <c r="AM15" s="186"/>
      <c r="AN15" s="187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77">
        <f t="shared" si="3"/>
        <v>78.333333333333329</v>
      </c>
      <c r="BJ15" s="73">
        <f t="shared" si="4"/>
        <v>80.285714285714292</v>
      </c>
      <c r="BK15" s="73" t="str">
        <f t="shared" si="5"/>
        <v>св</v>
      </c>
      <c r="BL15" s="73" t="str">
        <f t="shared" si="6"/>
        <v>св</v>
      </c>
      <c r="BM15" s="131" t="str">
        <f t="shared" si="7"/>
        <v>св</v>
      </c>
      <c r="BN15" s="131" t="str">
        <f t="shared" si="8"/>
        <v>св</v>
      </c>
      <c r="BO15" s="131">
        <f t="shared" si="9"/>
        <v>79.384615384615387</v>
      </c>
      <c r="BP15" s="24">
        <f t="shared" si="10"/>
        <v>2</v>
      </c>
      <c r="BQ15" s="24">
        <f t="shared" si="11"/>
        <v>8</v>
      </c>
      <c r="BR15" s="24">
        <f t="shared" si="12"/>
        <v>3</v>
      </c>
      <c r="BS15" s="24">
        <f t="shared" si="13"/>
        <v>13</v>
      </c>
      <c r="BT15" s="25">
        <f t="shared" si="14"/>
        <v>15.384615384615385</v>
      </c>
      <c r="BV15" s="22"/>
    </row>
    <row r="16" spans="1:74" ht="20.100000000000001" customHeight="1" x14ac:dyDescent="0.3">
      <c r="A16" s="26">
        <v>4</v>
      </c>
      <c r="B16" s="63" t="s">
        <v>132</v>
      </c>
      <c r="C16" s="61" t="s">
        <v>73</v>
      </c>
      <c r="D16" s="58" t="s">
        <v>90</v>
      </c>
      <c r="E16" s="182"/>
      <c r="F16" s="182">
        <v>65</v>
      </c>
      <c r="G16" s="182">
        <v>84</v>
      </c>
      <c r="H16" s="182">
        <v>85</v>
      </c>
      <c r="I16" s="182">
        <v>81</v>
      </c>
      <c r="J16" s="182">
        <v>77</v>
      </c>
      <c r="K16" s="182">
        <v>81</v>
      </c>
      <c r="L16" s="183">
        <v>85</v>
      </c>
      <c r="M16" s="183">
        <v>74</v>
      </c>
      <c r="N16" s="183">
        <v>74</v>
      </c>
      <c r="O16" s="184">
        <v>79</v>
      </c>
      <c r="P16" s="184">
        <v>89</v>
      </c>
      <c r="Q16" s="184">
        <v>91</v>
      </c>
      <c r="R16" s="184">
        <v>85</v>
      </c>
      <c r="S16" s="185"/>
      <c r="T16" s="186"/>
      <c r="U16" s="186"/>
      <c r="V16" s="186"/>
      <c r="W16" s="186"/>
      <c r="X16" s="186"/>
      <c r="Y16" s="186"/>
      <c r="Z16" s="186"/>
      <c r="AA16" s="186"/>
      <c r="AB16" s="186"/>
      <c r="AC16" s="187"/>
      <c r="AD16" s="191"/>
      <c r="AE16" s="186"/>
      <c r="AF16" s="186"/>
      <c r="AG16" s="186"/>
      <c r="AH16" s="186"/>
      <c r="AI16" s="186"/>
      <c r="AJ16" s="186"/>
      <c r="AK16" s="186"/>
      <c r="AL16" s="186"/>
      <c r="AM16" s="186"/>
      <c r="AN16" s="187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77">
        <f t="shared" si="3"/>
        <v>78.833333333333329</v>
      </c>
      <c r="BJ16" s="73">
        <f t="shared" si="4"/>
        <v>82.428571428571431</v>
      </c>
      <c r="BK16" s="73" t="str">
        <f t="shared" si="5"/>
        <v>св</v>
      </c>
      <c r="BL16" s="73" t="str">
        <f t="shared" si="6"/>
        <v>св</v>
      </c>
      <c r="BM16" s="131" t="str">
        <f t="shared" si="7"/>
        <v>св</v>
      </c>
      <c r="BN16" s="131" t="str">
        <f t="shared" si="8"/>
        <v>св</v>
      </c>
      <c r="BO16" s="131">
        <f t="shared" si="9"/>
        <v>80.769230769230774</v>
      </c>
      <c r="BP16" s="24">
        <f t="shared" si="10"/>
        <v>1</v>
      </c>
      <c r="BQ16" s="24">
        <f t="shared" si="11"/>
        <v>11</v>
      </c>
      <c r="BR16" s="24">
        <f t="shared" si="12"/>
        <v>1</v>
      </c>
      <c r="BS16" s="24">
        <f t="shared" si="13"/>
        <v>13</v>
      </c>
      <c r="BT16" s="25">
        <f t="shared" si="14"/>
        <v>7.6923076923076925</v>
      </c>
      <c r="BV16" s="22">
        <f t="shared" ref="BV16:BV37" si="15">COUNTIF(F16:BH16,"&lt;60")+COUNTIF(F16:BH16,"=нз")</f>
        <v>0</v>
      </c>
    </row>
    <row r="17" spans="1:74" ht="20.100000000000001" customHeight="1" x14ac:dyDescent="0.3">
      <c r="A17" s="278"/>
      <c r="B17" s="63" t="s">
        <v>133</v>
      </c>
      <c r="C17" s="61" t="s">
        <v>73</v>
      </c>
      <c r="D17" s="58" t="s">
        <v>90</v>
      </c>
      <c r="E17" s="182"/>
      <c r="F17" s="182">
        <v>78</v>
      </c>
      <c r="G17" s="182">
        <v>82</v>
      </c>
      <c r="H17" s="182">
        <v>88</v>
      </c>
      <c r="I17" s="182">
        <v>77</v>
      </c>
      <c r="J17" s="182">
        <v>76</v>
      </c>
      <c r="K17" s="182">
        <v>68</v>
      </c>
      <c r="L17" s="183">
        <v>82</v>
      </c>
      <c r="M17" s="183">
        <v>75</v>
      </c>
      <c r="N17" s="183">
        <v>61</v>
      </c>
      <c r="O17" s="184">
        <v>77</v>
      </c>
      <c r="P17" s="184">
        <v>87</v>
      </c>
      <c r="Q17" s="184">
        <v>91</v>
      </c>
      <c r="R17" s="184">
        <v>75</v>
      </c>
      <c r="S17" s="185"/>
      <c r="T17" s="186"/>
      <c r="U17" s="186"/>
      <c r="V17" s="186"/>
      <c r="W17" s="186"/>
      <c r="X17" s="186"/>
      <c r="Y17" s="186"/>
      <c r="Z17" s="186"/>
      <c r="AA17" s="186"/>
      <c r="AB17" s="186"/>
      <c r="AC17" s="187"/>
      <c r="AD17" s="191"/>
      <c r="AE17" s="186"/>
      <c r="AF17" s="186"/>
      <c r="AG17" s="186"/>
      <c r="AH17" s="186"/>
      <c r="AI17" s="186"/>
      <c r="AJ17" s="186"/>
      <c r="AK17" s="186"/>
      <c r="AL17" s="186"/>
      <c r="AM17" s="186"/>
      <c r="AN17" s="187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77">
        <f t="shared" si="3"/>
        <v>78.166666666666671</v>
      </c>
      <c r="BJ17" s="73">
        <f t="shared" si="4"/>
        <v>78.285714285714292</v>
      </c>
      <c r="BK17" s="73" t="str">
        <f t="shared" si="5"/>
        <v>св</v>
      </c>
      <c r="BL17" s="73" t="str">
        <f t="shared" si="6"/>
        <v>св</v>
      </c>
      <c r="BM17" s="131" t="str">
        <f t="shared" si="7"/>
        <v>св</v>
      </c>
      <c r="BN17" s="131" t="str">
        <f t="shared" si="8"/>
        <v>св</v>
      </c>
      <c r="BO17" s="131">
        <f t="shared" si="9"/>
        <v>78.230769230769226</v>
      </c>
      <c r="BP17" s="24">
        <f t="shared" si="10"/>
        <v>1</v>
      </c>
      <c r="BQ17" s="24">
        <f t="shared" si="11"/>
        <v>10</v>
      </c>
      <c r="BR17" s="24">
        <f t="shared" si="12"/>
        <v>2</v>
      </c>
      <c r="BS17" s="24">
        <f t="shared" si="13"/>
        <v>13</v>
      </c>
      <c r="BT17" s="25">
        <f t="shared" si="14"/>
        <v>7.6923076923076925</v>
      </c>
      <c r="BV17" s="22"/>
    </row>
    <row r="18" spans="1:74" ht="20.100000000000001" customHeight="1" x14ac:dyDescent="0.3">
      <c r="A18" s="278"/>
      <c r="B18" s="63" t="s">
        <v>134</v>
      </c>
      <c r="C18" s="61" t="s">
        <v>73</v>
      </c>
      <c r="D18" s="58" t="s">
        <v>90</v>
      </c>
      <c r="E18" s="182"/>
      <c r="F18" s="182">
        <v>60</v>
      </c>
      <c r="G18" s="182">
        <v>60</v>
      </c>
      <c r="H18" s="182">
        <v>74</v>
      </c>
      <c r="I18" s="182">
        <v>67</v>
      </c>
      <c r="J18" s="182">
        <v>71</v>
      </c>
      <c r="K18" s="182">
        <v>62</v>
      </c>
      <c r="L18" s="183">
        <v>60</v>
      </c>
      <c r="M18" s="183">
        <v>60</v>
      </c>
      <c r="N18" s="183">
        <v>60</v>
      </c>
      <c r="O18" s="184">
        <v>62</v>
      </c>
      <c r="P18" s="184">
        <v>60</v>
      </c>
      <c r="Q18" s="184">
        <v>60</v>
      </c>
      <c r="R18" s="184">
        <v>62</v>
      </c>
      <c r="S18" s="185"/>
      <c r="T18" s="186"/>
      <c r="U18" s="186"/>
      <c r="V18" s="186"/>
      <c r="W18" s="186"/>
      <c r="X18" s="186"/>
      <c r="Y18" s="186"/>
      <c r="Z18" s="186"/>
      <c r="AA18" s="186"/>
      <c r="AB18" s="186"/>
      <c r="AC18" s="187"/>
      <c r="AD18" s="191"/>
      <c r="AE18" s="186"/>
      <c r="AF18" s="186"/>
      <c r="AG18" s="186"/>
      <c r="AH18" s="186"/>
      <c r="AI18" s="186"/>
      <c r="AJ18" s="186"/>
      <c r="AK18" s="186"/>
      <c r="AL18" s="186"/>
      <c r="AM18" s="186"/>
      <c r="AN18" s="187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  <c r="BB18" s="191"/>
      <c r="BC18" s="191"/>
      <c r="BD18" s="191"/>
      <c r="BE18" s="191"/>
      <c r="BF18" s="191"/>
      <c r="BG18" s="191"/>
      <c r="BH18" s="191"/>
      <c r="BI18" s="77">
        <f t="shared" si="3"/>
        <v>65.666666666666671</v>
      </c>
      <c r="BJ18" s="73">
        <f t="shared" si="4"/>
        <v>60.571428571428569</v>
      </c>
      <c r="BK18" s="73" t="str">
        <f t="shared" si="5"/>
        <v>св</v>
      </c>
      <c r="BL18" s="73" t="str">
        <f t="shared" si="6"/>
        <v>св</v>
      </c>
      <c r="BM18" s="131" t="str">
        <f t="shared" si="7"/>
        <v>св</v>
      </c>
      <c r="BN18" s="131" t="str">
        <f t="shared" si="8"/>
        <v>св</v>
      </c>
      <c r="BO18" s="131">
        <f t="shared" si="9"/>
        <v>62.92307692307692</v>
      </c>
      <c r="BP18" s="24">
        <f t="shared" si="10"/>
        <v>0</v>
      </c>
      <c r="BQ18" s="24">
        <f t="shared" si="11"/>
        <v>1</v>
      </c>
      <c r="BR18" s="24">
        <f t="shared" si="12"/>
        <v>12</v>
      </c>
      <c r="BS18" s="24">
        <f t="shared" si="13"/>
        <v>13</v>
      </c>
      <c r="BT18" s="25">
        <f t="shared" si="14"/>
        <v>0</v>
      </c>
      <c r="BV18" s="22"/>
    </row>
    <row r="19" spans="1:74" ht="20.100000000000001" customHeight="1" x14ac:dyDescent="0.3">
      <c r="A19" s="278"/>
      <c r="B19" s="63" t="s">
        <v>135</v>
      </c>
      <c r="C19" s="61" t="s">
        <v>73</v>
      </c>
      <c r="D19" s="58" t="s">
        <v>90</v>
      </c>
      <c r="E19" s="182"/>
      <c r="F19" s="182">
        <v>60</v>
      </c>
      <c r="G19" s="182">
        <v>60</v>
      </c>
      <c r="H19" s="182">
        <v>60</v>
      </c>
      <c r="I19" s="182">
        <v>65</v>
      </c>
      <c r="J19" s="182">
        <v>70</v>
      </c>
      <c r="K19" s="182">
        <v>66</v>
      </c>
      <c r="L19" s="183">
        <v>60</v>
      </c>
      <c r="M19" s="183">
        <v>60</v>
      </c>
      <c r="N19" s="183">
        <v>60</v>
      </c>
      <c r="O19" s="184">
        <v>62</v>
      </c>
      <c r="P19" s="184">
        <v>60</v>
      </c>
      <c r="Q19" s="184">
        <v>60</v>
      </c>
      <c r="R19" s="184">
        <v>68</v>
      </c>
      <c r="S19" s="185"/>
      <c r="T19" s="186"/>
      <c r="U19" s="186"/>
      <c r="V19" s="186"/>
      <c r="W19" s="186"/>
      <c r="X19" s="186"/>
      <c r="Y19" s="186"/>
      <c r="Z19" s="186"/>
      <c r="AA19" s="186"/>
      <c r="AB19" s="186"/>
      <c r="AC19" s="187"/>
      <c r="AD19" s="191"/>
      <c r="AE19" s="186"/>
      <c r="AF19" s="186"/>
      <c r="AG19" s="186"/>
      <c r="AH19" s="186"/>
      <c r="AI19" s="186"/>
      <c r="AJ19" s="186"/>
      <c r="AK19" s="186"/>
      <c r="AL19" s="186"/>
      <c r="AM19" s="186"/>
      <c r="AN19" s="187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191"/>
      <c r="BB19" s="191"/>
      <c r="BC19" s="191"/>
      <c r="BD19" s="191"/>
      <c r="BE19" s="191"/>
      <c r="BF19" s="191"/>
      <c r="BG19" s="191"/>
      <c r="BH19" s="191"/>
      <c r="BI19" s="77">
        <f t="shared" si="3"/>
        <v>63.5</v>
      </c>
      <c r="BJ19" s="73">
        <f t="shared" si="4"/>
        <v>61.428571428571431</v>
      </c>
      <c r="BK19" s="73" t="str">
        <f t="shared" si="5"/>
        <v>св</v>
      </c>
      <c r="BL19" s="73" t="str">
        <f t="shared" si="6"/>
        <v>св</v>
      </c>
      <c r="BM19" s="131" t="str">
        <f t="shared" si="7"/>
        <v>св</v>
      </c>
      <c r="BN19" s="131" t="str">
        <f t="shared" si="8"/>
        <v>св</v>
      </c>
      <c r="BO19" s="131">
        <f t="shared" si="9"/>
        <v>62.384615384615387</v>
      </c>
      <c r="BP19" s="24">
        <f t="shared" si="10"/>
        <v>0</v>
      </c>
      <c r="BQ19" s="24">
        <f t="shared" si="11"/>
        <v>0</v>
      </c>
      <c r="BR19" s="24">
        <f t="shared" si="12"/>
        <v>13</v>
      </c>
      <c r="BS19" s="24">
        <f t="shared" si="13"/>
        <v>13</v>
      </c>
      <c r="BT19" s="25">
        <f t="shared" si="14"/>
        <v>0</v>
      </c>
      <c r="BV19" s="22"/>
    </row>
    <row r="20" spans="1:74" ht="20.100000000000001" hidden="1" customHeight="1" x14ac:dyDescent="0.3">
      <c r="A20" s="278"/>
      <c r="B20" s="63"/>
      <c r="C20" s="61"/>
      <c r="D20" s="58" t="s">
        <v>90</v>
      </c>
      <c r="E20" s="182"/>
      <c r="F20" s="182"/>
      <c r="G20" s="182"/>
      <c r="H20" s="182"/>
      <c r="I20" s="182"/>
      <c r="J20" s="182"/>
      <c r="K20" s="182"/>
      <c r="L20" s="183"/>
      <c r="M20" s="183"/>
      <c r="N20" s="183"/>
      <c r="O20" s="184"/>
      <c r="P20" s="184"/>
      <c r="Q20" s="184"/>
      <c r="R20" s="184"/>
      <c r="S20" s="185"/>
      <c r="T20" s="186"/>
      <c r="U20" s="186"/>
      <c r="V20" s="186"/>
      <c r="W20" s="186"/>
      <c r="X20" s="186"/>
      <c r="Y20" s="186"/>
      <c r="Z20" s="186"/>
      <c r="AA20" s="186"/>
      <c r="AB20" s="186"/>
      <c r="AC20" s="187"/>
      <c r="AD20" s="191"/>
      <c r="AE20" s="186"/>
      <c r="AF20" s="186"/>
      <c r="AG20" s="186"/>
      <c r="AH20" s="186"/>
      <c r="AI20" s="186"/>
      <c r="AJ20" s="186"/>
      <c r="AK20" s="186"/>
      <c r="AL20" s="186"/>
      <c r="AM20" s="186"/>
      <c r="AN20" s="187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1"/>
      <c r="BA20" s="191"/>
      <c r="BB20" s="191"/>
      <c r="BC20" s="191"/>
      <c r="BD20" s="191"/>
      <c r="BE20" s="191"/>
      <c r="BF20" s="191"/>
      <c r="BG20" s="191"/>
      <c r="BH20" s="191"/>
      <c r="BI20" s="77" t="str">
        <f t="shared" si="3"/>
        <v>св</v>
      </c>
      <c r="BJ20" s="73" t="str">
        <f t="shared" si="4"/>
        <v>св</v>
      </c>
      <c r="BK20" s="73" t="str">
        <f t="shared" si="5"/>
        <v>св</v>
      </c>
      <c r="BL20" s="73" t="str">
        <f t="shared" si="6"/>
        <v>св</v>
      </c>
      <c r="BM20" s="131" t="str">
        <f t="shared" si="7"/>
        <v>св</v>
      </c>
      <c r="BN20" s="131" t="str">
        <f t="shared" si="8"/>
        <v>св</v>
      </c>
      <c r="BO20" s="131" t="str">
        <f t="shared" si="9"/>
        <v>св</v>
      </c>
      <c r="BP20" s="24">
        <f t="shared" si="10"/>
        <v>0</v>
      </c>
      <c r="BQ20" s="24">
        <f t="shared" si="11"/>
        <v>0</v>
      </c>
      <c r="BR20" s="24">
        <f t="shared" si="12"/>
        <v>0</v>
      </c>
      <c r="BS20" s="24">
        <f t="shared" si="13"/>
        <v>0</v>
      </c>
      <c r="BT20" s="25" t="e">
        <f t="shared" si="14"/>
        <v>#DIV/0!</v>
      </c>
      <c r="BV20" s="22"/>
    </row>
    <row r="21" spans="1:74" ht="20.100000000000001" hidden="1" customHeight="1" x14ac:dyDescent="0.3">
      <c r="A21" s="278"/>
      <c r="B21" s="63"/>
      <c r="C21" s="61"/>
      <c r="D21" s="58" t="s">
        <v>90</v>
      </c>
      <c r="E21" s="182"/>
      <c r="F21" s="182"/>
      <c r="G21" s="182"/>
      <c r="H21" s="182"/>
      <c r="I21" s="182"/>
      <c r="J21" s="182"/>
      <c r="K21" s="182"/>
      <c r="L21" s="183"/>
      <c r="M21" s="183"/>
      <c r="N21" s="183"/>
      <c r="O21" s="184"/>
      <c r="P21" s="184"/>
      <c r="Q21" s="184"/>
      <c r="R21" s="184"/>
      <c r="S21" s="185"/>
      <c r="T21" s="186"/>
      <c r="U21" s="186"/>
      <c r="V21" s="186"/>
      <c r="W21" s="186"/>
      <c r="X21" s="186"/>
      <c r="Y21" s="186"/>
      <c r="Z21" s="186"/>
      <c r="AA21" s="186"/>
      <c r="AB21" s="186"/>
      <c r="AC21" s="187"/>
      <c r="AD21" s="191"/>
      <c r="AE21" s="186"/>
      <c r="AF21" s="186"/>
      <c r="AG21" s="186"/>
      <c r="AH21" s="186"/>
      <c r="AI21" s="186"/>
      <c r="AJ21" s="186"/>
      <c r="AK21" s="186"/>
      <c r="AL21" s="186"/>
      <c r="AM21" s="186"/>
      <c r="AN21" s="187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1"/>
      <c r="BA21" s="191"/>
      <c r="BB21" s="191"/>
      <c r="BC21" s="191"/>
      <c r="BD21" s="191"/>
      <c r="BE21" s="191"/>
      <c r="BF21" s="191"/>
      <c r="BG21" s="191"/>
      <c r="BH21" s="191"/>
      <c r="BI21" s="77" t="str">
        <f t="shared" si="3"/>
        <v>св</v>
      </c>
      <c r="BJ21" s="73" t="str">
        <f t="shared" si="4"/>
        <v>св</v>
      </c>
      <c r="BK21" s="73" t="str">
        <f t="shared" si="5"/>
        <v>св</v>
      </c>
      <c r="BL21" s="73" t="str">
        <f t="shared" si="6"/>
        <v>св</v>
      </c>
      <c r="BM21" s="131" t="str">
        <f t="shared" si="7"/>
        <v>св</v>
      </c>
      <c r="BN21" s="131" t="str">
        <f t="shared" si="8"/>
        <v>св</v>
      </c>
      <c r="BO21" s="131" t="str">
        <f t="shared" si="9"/>
        <v>св</v>
      </c>
      <c r="BP21" s="24">
        <f t="shared" si="10"/>
        <v>0</v>
      </c>
      <c r="BQ21" s="24">
        <f t="shared" si="11"/>
        <v>0</v>
      </c>
      <c r="BR21" s="24">
        <f t="shared" si="12"/>
        <v>0</v>
      </c>
      <c r="BS21" s="24">
        <f t="shared" si="13"/>
        <v>0</v>
      </c>
      <c r="BT21" s="25" t="e">
        <f t="shared" si="14"/>
        <v>#DIV/0!</v>
      </c>
      <c r="BV21" s="22"/>
    </row>
    <row r="22" spans="1:74" ht="20.100000000000001" hidden="1" customHeight="1" x14ac:dyDescent="0.3">
      <c r="A22" s="278"/>
      <c r="B22" s="63"/>
      <c r="C22" s="61"/>
      <c r="D22" s="58" t="s">
        <v>90</v>
      </c>
      <c r="E22" s="182"/>
      <c r="F22" s="182"/>
      <c r="G22" s="182"/>
      <c r="H22" s="182"/>
      <c r="I22" s="182"/>
      <c r="J22" s="182"/>
      <c r="K22" s="182"/>
      <c r="L22" s="183"/>
      <c r="M22" s="183"/>
      <c r="N22" s="183"/>
      <c r="O22" s="184"/>
      <c r="P22" s="184"/>
      <c r="Q22" s="184"/>
      <c r="R22" s="184"/>
      <c r="S22" s="185"/>
      <c r="T22" s="186"/>
      <c r="U22" s="186"/>
      <c r="V22" s="186"/>
      <c r="W22" s="186"/>
      <c r="X22" s="186"/>
      <c r="Y22" s="186"/>
      <c r="Z22" s="186"/>
      <c r="AA22" s="186"/>
      <c r="AB22" s="186"/>
      <c r="AC22" s="187"/>
      <c r="AD22" s="191"/>
      <c r="AE22" s="186"/>
      <c r="AF22" s="186"/>
      <c r="AG22" s="186"/>
      <c r="AH22" s="186"/>
      <c r="AI22" s="186"/>
      <c r="AJ22" s="186"/>
      <c r="AK22" s="186"/>
      <c r="AL22" s="186"/>
      <c r="AM22" s="186"/>
      <c r="AN22" s="187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1"/>
      <c r="BB22" s="191"/>
      <c r="BC22" s="191"/>
      <c r="BD22" s="191"/>
      <c r="BE22" s="191"/>
      <c r="BF22" s="191"/>
      <c r="BG22" s="191"/>
      <c r="BH22" s="191"/>
      <c r="BI22" s="77" t="str">
        <f t="shared" si="3"/>
        <v>св</v>
      </c>
      <c r="BJ22" s="73" t="str">
        <f t="shared" si="4"/>
        <v>св</v>
      </c>
      <c r="BK22" s="73" t="str">
        <f t="shared" si="5"/>
        <v>св</v>
      </c>
      <c r="BL22" s="73" t="str">
        <f t="shared" si="6"/>
        <v>св</v>
      </c>
      <c r="BM22" s="131" t="str">
        <f t="shared" si="7"/>
        <v>св</v>
      </c>
      <c r="BN22" s="131" t="str">
        <f t="shared" si="8"/>
        <v>св</v>
      </c>
      <c r="BO22" s="131" t="str">
        <f t="shared" si="9"/>
        <v>св</v>
      </c>
      <c r="BP22" s="24">
        <f t="shared" si="10"/>
        <v>0</v>
      </c>
      <c r="BQ22" s="24">
        <f t="shared" si="11"/>
        <v>0</v>
      </c>
      <c r="BR22" s="24">
        <f t="shared" si="12"/>
        <v>0</v>
      </c>
      <c r="BS22" s="24">
        <f t="shared" si="13"/>
        <v>0</v>
      </c>
      <c r="BT22" s="25" t="e">
        <f t="shared" si="14"/>
        <v>#DIV/0!</v>
      </c>
      <c r="BV22" s="22"/>
    </row>
    <row r="23" spans="1:74" ht="20.100000000000001" hidden="1" customHeight="1" x14ac:dyDescent="0.3">
      <c r="A23" s="278"/>
      <c r="B23" s="63"/>
      <c r="C23" s="61"/>
      <c r="D23" s="58" t="s">
        <v>90</v>
      </c>
      <c r="E23" s="182"/>
      <c r="F23" s="182"/>
      <c r="G23" s="182"/>
      <c r="H23" s="182"/>
      <c r="I23" s="182"/>
      <c r="J23" s="182"/>
      <c r="K23" s="182"/>
      <c r="L23" s="183"/>
      <c r="M23" s="183"/>
      <c r="N23" s="183"/>
      <c r="O23" s="184"/>
      <c r="P23" s="184"/>
      <c r="Q23" s="184"/>
      <c r="R23" s="184"/>
      <c r="S23" s="185"/>
      <c r="T23" s="186"/>
      <c r="U23" s="186"/>
      <c r="V23" s="186"/>
      <c r="W23" s="186"/>
      <c r="X23" s="186"/>
      <c r="Y23" s="186"/>
      <c r="Z23" s="186"/>
      <c r="AA23" s="186"/>
      <c r="AB23" s="186"/>
      <c r="AC23" s="187"/>
      <c r="AD23" s="191"/>
      <c r="AE23" s="186"/>
      <c r="AF23" s="186"/>
      <c r="AG23" s="186"/>
      <c r="AH23" s="186"/>
      <c r="AI23" s="186"/>
      <c r="AJ23" s="186"/>
      <c r="AK23" s="186"/>
      <c r="AL23" s="186"/>
      <c r="AM23" s="186"/>
      <c r="AN23" s="187"/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  <c r="BA23" s="191"/>
      <c r="BB23" s="191"/>
      <c r="BC23" s="191"/>
      <c r="BD23" s="191"/>
      <c r="BE23" s="191"/>
      <c r="BF23" s="191"/>
      <c r="BG23" s="191"/>
      <c r="BH23" s="191"/>
      <c r="BI23" s="77" t="str">
        <f t="shared" si="3"/>
        <v>св</v>
      </c>
      <c r="BJ23" s="73" t="str">
        <f t="shared" si="4"/>
        <v>св</v>
      </c>
      <c r="BK23" s="73" t="str">
        <f t="shared" si="5"/>
        <v>св</v>
      </c>
      <c r="BL23" s="73" t="str">
        <f t="shared" si="6"/>
        <v>св</v>
      </c>
      <c r="BM23" s="131" t="str">
        <f t="shared" si="7"/>
        <v>св</v>
      </c>
      <c r="BN23" s="131" t="str">
        <f t="shared" si="8"/>
        <v>св</v>
      </c>
      <c r="BO23" s="131" t="str">
        <f t="shared" si="9"/>
        <v>св</v>
      </c>
      <c r="BP23" s="24">
        <f t="shared" si="10"/>
        <v>0</v>
      </c>
      <c r="BQ23" s="24">
        <f t="shared" si="11"/>
        <v>0</v>
      </c>
      <c r="BR23" s="24">
        <f t="shared" si="12"/>
        <v>0</v>
      </c>
      <c r="BS23" s="24">
        <f t="shared" si="13"/>
        <v>0</v>
      </c>
      <c r="BT23" s="25" t="e">
        <f t="shared" si="14"/>
        <v>#DIV/0!</v>
      </c>
      <c r="BV23" s="22"/>
    </row>
    <row r="24" spans="1:74" ht="20.100000000000001" hidden="1" customHeight="1" thickBot="1" x14ac:dyDescent="0.35">
      <c r="A24" s="278"/>
      <c r="B24" s="63"/>
      <c r="C24" s="61"/>
      <c r="D24" s="58" t="s">
        <v>90</v>
      </c>
      <c r="E24" s="182"/>
      <c r="F24" s="182"/>
      <c r="G24" s="182"/>
      <c r="H24" s="182"/>
      <c r="I24" s="182"/>
      <c r="J24" s="182"/>
      <c r="K24" s="182"/>
      <c r="L24" s="183"/>
      <c r="M24" s="183"/>
      <c r="N24" s="183"/>
      <c r="O24" s="184"/>
      <c r="P24" s="184"/>
      <c r="Q24" s="184"/>
      <c r="R24" s="184"/>
      <c r="S24" s="185"/>
      <c r="T24" s="186"/>
      <c r="U24" s="186"/>
      <c r="V24" s="186"/>
      <c r="W24" s="186"/>
      <c r="X24" s="186"/>
      <c r="Y24" s="186"/>
      <c r="Z24" s="186"/>
      <c r="AA24" s="186"/>
      <c r="AB24" s="186"/>
      <c r="AC24" s="187"/>
      <c r="AD24" s="191"/>
      <c r="AE24" s="186"/>
      <c r="AF24" s="186"/>
      <c r="AG24" s="186"/>
      <c r="AH24" s="186"/>
      <c r="AI24" s="186"/>
      <c r="AJ24" s="186"/>
      <c r="AK24" s="186"/>
      <c r="AL24" s="186"/>
      <c r="AM24" s="186"/>
      <c r="AN24" s="187"/>
      <c r="AO24" s="191"/>
      <c r="AP24" s="191"/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191"/>
      <c r="BB24" s="191"/>
      <c r="BC24" s="191"/>
      <c r="BD24" s="191"/>
      <c r="BE24" s="191"/>
      <c r="BF24" s="191"/>
      <c r="BG24" s="191"/>
      <c r="BH24" s="191"/>
      <c r="BI24" s="77" t="str">
        <f t="shared" si="3"/>
        <v>св</v>
      </c>
      <c r="BJ24" s="73" t="str">
        <f t="shared" si="4"/>
        <v>св</v>
      </c>
      <c r="BK24" s="73" t="str">
        <f t="shared" si="5"/>
        <v>св</v>
      </c>
      <c r="BL24" s="73" t="str">
        <f t="shared" si="6"/>
        <v>св</v>
      </c>
      <c r="BM24" s="131" t="str">
        <f t="shared" si="7"/>
        <v>св</v>
      </c>
      <c r="BN24" s="131" t="str">
        <f t="shared" si="8"/>
        <v>св</v>
      </c>
      <c r="BO24" s="131" t="str">
        <f t="shared" si="9"/>
        <v>св</v>
      </c>
      <c r="BP24" s="24">
        <f t="shared" si="10"/>
        <v>0</v>
      </c>
      <c r="BQ24" s="24">
        <f t="shared" si="11"/>
        <v>0</v>
      </c>
      <c r="BR24" s="24">
        <f t="shared" si="12"/>
        <v>0</v>
      </c>
      <c r="BS24" s="24">
        <f t="shared" si="13"/>
        <v>0</v>
      </c>
      <c r="BT24" s="25" t="e">
        <f t="shared" si="14"/>
        <v>#DIV/0!</v>
      </c>
      <c r="BV24" s="22"/>
    </row>
    <row r="25" spans="1:74" ht="20.100000000000001" hidden="1" customHeight="1" thickBot="1" x14ac:dyDescent="0.35">
      <c r="A25" s="23">
        <v>5</v>
      </c>
      <c r="B25" s="63"/>
      <c r="C25" s="60"/>
      <c r="D25" s="58" t="s">
        <v>90</v>
      </c>
      <c r="E25" s="182"/>
      <c r="F25" s="182"/>
      <c r="G25" s="182"/>
      <c r="H25" s="182"/>
      <c r="I25" s="182"/>
      <c r="J25" s="182"/>
      <c r="K25" s="182"/>
      <c r="L25" s="183"/>
      <c r="M25" s="183"/>
      <c r="N25" s="183"/>
      <c r="O25" s="184"/>
      <c r="P25" s="184"/>
      <c r="Q25" s="184"/>
      <c r="R25" s="184"/>
      <c r="S25" s="185"/>
      <c r="T25" s="186"/>
      <c r="U25" s="186"/>
      <c r="V25" s="186"/>
      <c r="W25" s="186"/>
      <c r="X25" s="186"/>
      <c r="Y25" s="186"/>
      <c r="Z25" s="186"/>
      <c r="AA25" s="186"/>
      <c r="AB25" s="186"/>
      <c r="AC25" s="187"/>
      <c r="AD25" s="191"/>
      <c r="AE25" s="186"/>
      <c r="AF25" s="186"/>
      <c r="AG25" s="186"/>
      <c r="AH25" s="186"/>
      <c r="AI25" s="186"/>
      <c r="AJ25" s="210"/>
      <c r="AK25" s="186"/>
      <c r="AL25" s="186"/>
      <c r="AM25" s="210"/>
      <c r="AN25" s="187"/>
      <c r="AO25" s="191"/>
      <c r="AP25" s="191"/>
      <c r="AQ25" s="191"/>
      <c r="AR25" s="191"/>
      <c r="AS25" s="191"/>
      <c r="AT25" s="191"/>
      <c r="AU25" s="191"/>
      <c r="AV25" s="191"/>
      <c r="AW25" s="191"/>
      <c r="AX25" s="213"/>
      <c r="AY25" s="191"/>
      <c r="AZ25" s="191"/>
      <c r="BA25" s="191"/>
      <c r="BB25" s="191"/>
      <c r="BC25" s="191"/>
      <c r="BD25" s="191"/>
      <c r="BE25" s="191"/>
      <c r="BF25" s="191"/>
      <c r="BG25" s="191"/>
      <c r="BH25" s="191"/>
      <c r="BI25" s="77" t="str">
        <f t="shared" si="3"/>
        <v>св</v>
      </c>
      <c r="BJ25" s="73" t="str">
        <f t="shared" si="4"/>
        <v>св</v>
      </c>
      <c r="BK25" s="73" t="str">
        <f t="shared" si="5"/>
        <v>св</v>
      </c>
      <c r="BL25" s="73" t="str">
        <f t="shared" si="6"/>
        <v>св</v>
      </c>
      <c r="BM25" s="131" t="str">
        <f t="shared" si="7"/>
        <v>св</v>
      </c>
      <c r="BN25" s="131" t="str">
        <f t="shared" si="8"/>
        <v>св</v>
      </c>
      <c r="BO25" s="131" t="str">
        <f t="shared" si="9"/>
        <v>св</v>
      </c>
      <c r="BP25" s="24">
        <f t="shared" si="10"/>
        <v>0</v>
      </c>
      <c r="BQ25" s="24">
        <f t="shared" si="11"/>
        <v>0</v>
      </c>
      <c r="BR25" s="24">
        <f t="shared" si="12"/>
        <v>0</v>
      </c>
      <c r="BS25" s="24">
        <f t="shared" si="13"/>
        <v>0</v>
      </c>
      <c r="BT25" s="25" t="e">
        <f t="shared" si="14"/>
        <v>#DIV/0!</v>
      </c>
      <c r="BV25" s="22">
        <f t="shared" si="15"/>
        <v>0</v>
      </c>
    </row>
    <row r="26" spans="1:74" ht="20.100000000000001" hidden="1" customHeight="1" x14ac:dyDescent="0.3">
      <c r="A26" s="23">
        <v>6</v>
      </c>
      <c r="B26" s="63"/>
      <c r="C26" s="61"/>
      <c r="D26" s="58" t="s">
        <v>90</v>
      </c>
      <c r="E26" s="182"/>
      <c r="F26" s="182"/>
      <c r="G26" s="182"/>
      <c r="H26" s="182"/>
      <c r="I26" s="182"/>
      <c r="J26" s="182"/>
      <c r="K26" s="182"/>
      <c r="L26" s="183"/>
      <c r="M26" s="183"/>
      <c r="N26" s="183"/>
      <c r="O26" s="184"/>
      <c r="P26" s="184"/>
      <c r="Q26" s="184"/>
      <c r="R26" s="184"/>
      <c r="S26" s="185"/>
      <c r="T26" s="186"/>
      <c r="U26" s="186"/>
      <c r="V26" s="186"/>
      <c r="W26" s="186"/>
      <c r="X26" s="186"/>
      <c r="Y26" s="186"/>
      <c r="Z26" s="186"/>
      <c r="AA26" s="186"/>
      <c r="AB26" s="186"/>
      <c r="AC26" s="187"/>
      <c r="AD26" s="191"/>
      <c r="AE26" s="186"/>
      <c r="AF26" s="186"/>
      <c r="AG26" s="186"/>
      <c r="AH26" s="186"/>
      <c r="AI26" s="186"/>
      <c r="AJ26" s="186"/>
      <c r="AK26" s="186"/>
      <c r="AL26" s="186"/>
      <c r="AM26" s="186"/>
      <c r="AN26" s="187"/>
      <c r="AO26" s="191"/>
      <c r="AP26" s="191"/>
      <c r="AQ26" s="191"/>
      <c r="AR26" s="191"/>
      <c r="AS26" s="191"/>
      <c r="AT26" s="191"/>
      <c r="AU26" s="191"/>
      <c r="AV26" s="191"/>
      <c r="AW26" s="191"/>
      <c r="AX26" s="191"/>
      <c r="AY26" s="191"/>
      <c r="AZ26" s="191"/>
      <c r="BA26" s="191"/>
      <c r="BB26" s="191"/>
      <c r="BC26" s="191"/>
      <c r="BD26" s="191"/>
      <c r="BE26" s="191"/>
      <c r="BF26" s="191"/>
      <c r="BG26" s="191"/>
      <c r="BH26" s="191"/>
      <c r="BI26" s="77" t="str">
        <f t="shared" si="3"/>
        <v>св</v>
      </c>
      <c r="BJ26" s="73" t="str">
        <f t="shared" si="4"/>
        <v>св</v>
      </c>
      <c r="BK26" s="73" t="str">
        <f t="shared" si="5"/>
        <v>св</v>
      </c>
      <c r="BL26" s="73" t="str">
        <f t="shared" si="6"/>
        <v>св</v>
      </c>
      <c r="BM26" s="131" t="str">
        <f t="shared" si="7"/>
        <v>св</v>
      </c>
      <c r="BN26" s="131" t="str">
        <f t="shared" si="8"/>
        <v>св</v>
      </c>
      <c r="BO26" s="131" t="str">
        <f t="shared" si="9"/>
        <v>св</v>
      </c>
      <c r="BP26" s="24">
        <f t="shared" si="10"/>
        <v>0</v>
      </c>
      <c r="BQ26" s="24">
        <f t="shared" si="11"/>
        <v>0</v>
      </c>
      <c r="BR26" s="24">
        <f t="shared" si="12"/>
        <v>0</v>
      </c>
      <c r="BS26" s="24">
        <f t="shared" si="13"/>
        <v>0</v>
      </c>
      <c r="BT26" s="25" t="e">
        <f t="shared" si="14"/>
        <v>#DIV/0!</v>
      </c>
      <c r="BV26" s="22">
        <f t="shared" si="15"/>
        <v>0</v>
      </c>
    </row>
    <row r="27" spans="1:74" ht="20.100000000000001" hidden="1" customHeight="1" thickBot="1" x14ac:dyDescent="0.35">
      <c r="A27" s="26">
        <v>7</v>
      </c>
      <c r="B27" s="63"/>
      <c r="C27" s="60"/>
      <c r="D27" s="58" t="s">
        <v>90</v>
      </c>
      <c r="E27" s="182"/>
      <c r="F27" s="182"/>
      <c r="G27" s="182"/>
      <c r="H27" s="182"/>
      <c r="I27" s="182"/>
      <c r="J27" s="182"/>
      <c r="K27" s="182"/>
      <c r="L27" s="183"/>
      <c r="M27" s="183"/>
      <c r="N27" s="183"/>
      <c r="O27" s="184"/>
      <c r="P27" s="184"/>
      <c r="Q27" s="184"/>
      <c r="R27" s="184"/>
      <c r="S27" s="185"/>
      <c r="T27" s="186"/>
      <c r="U27" s="186"/>
      <c r="V27" s="186"/>
      <c r="W27" s="186"/>
      <c r="X27" s="186"/>
      <c r="Y27" s="186"/>
      <c r="Z27" s="210"/>
      <c r="AA27" s="186"/>
      <c r="AB27" s="186"/>
      <c r="AC27" s="187"/>
      <c r="AD27" s="191"/>
      <c r="AE27" s="186"/>
      <c r="AF27" s="186"/>
      <c r="AG27" s="186"/>
      <c r="AH27" s="186"/>
      <c r="AI27" s="186"/>
      <c r="AJ27" s="186"/>
      <c r="AK27" s="186"/>
      <c r="AL27" s="186"/>
      <c r="AM27" s="186"/>
      <c r="AN27" s="187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77" t="str">
        <f t="shared" si="3"/>
        <v>св</v>
      </c>
      <c r="BJ27" s="73" t="str">
        <f t="shared" si="4"/>
        <v>св</v>
      </c>
      <c r="BK27" s="73" t="str">
        <f t="shared" si="5"/>
        <v>св</v>
      </c>
      <c r="BL27" s="73" t="str">
        <f t="shared" si="6"/>
        <v>св</v>
      </c>
      <c r="BM27" s="131" t="str">
        <f t="shared" si="7"/>
        <v>св</v>
      </c>
      <c r="BN27" s="131" t="str">
        <f t="shared" si="8"/>
        <v>св</v>
      </c>
      <c r="BO27" s="131" t="str">
        <f t="shared" si="9"/>
        <v>св</v>
      </c>
      <c r="BP27" s="24">
        <f t="shared" si="10"/>
        <v>0</v>
      </c>
      <c r="BQ27" s="24">
        <f t="shared" si="11"/>
        <v>0</v>
      </c>
      <c r="BR27" s="24">
        <f t="shared" si="12"/>
        <v>0</v>
      </c>
      <c r="BS27" s="24">
        <f t="shared" si="13"/>
        <v>0</v>
      </c>
      <c r="BT27" s="25" t="e">
        <f t="shared" si="14"/>
        <v>#DIV/0!</v>
      </c>
      <c r="BV27" s="22">
        <f t="shared" si="15"/>
        <v>0</v>
      </c>
    </row>
    <row r="28" spans="1:74" ht="20.100000000000001" hidden="1" customHeight="1" x14ac:dyDescent="0.3">
      <c r="A28" s="23">
        <v>8</v>
      </c>
      <c r="B28" s="63"/>
      <c r="C28" s="61"/>
      <c r="D28" s="58" t="s">
        <v>90</v>
      </c>
      <c r="E28" s="182"/>
      <c r="F28" s="182"/>
      <c r="G28" s="182"/>
      <c r="H28" s="182"/>
      <c r="I28" s="182"/>
      <c r="J28" s="182"/>
      <c r="K28" s="182"/>
      <c r="L28" s="183"/>
      <c r="M28" s="183"/>
      <c r="N28" s="183"/>
      <c r="O28" s="184"/>
      <c r="P28" s="184"/>
      <c r="Q28" s="184"/>
      <c r="R28" s="184"/>
      <c r="S28" s="185"/>
      <c r="T28" s="186"/>
      <c r="U28" s="186"/>
      <c r="V28" s="186"/>
      <c r="W28" s="186"/>
      <c r="X28" s="186"/>
      <c r="Y28" s="186"/>
      <c r="Z28" s="186"/>
      <c r="AA28" s="186"/>
      <c r="AB28" s="186"/>
      <c r="AC28" s="187"/>
      <c r="AD28" s="191"/>
      <c r="AE28" s="186"/>
      <c r="AF28" s="186"/>
      <c r="AG28" s="186"/>
      <c r="AH28" s="186"/>
      <c r="AI28" s="186"/>
      <c r="AJ28" s="186"/>
      <c r="AK28" s="186"/>
      <c r="AL28" s="186"/>
      <c r="AM28" s="186"/>
      <c r="AN28" s="187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77" t="str">
        <f t="shared" si="3"/>
        <v>св</v>
      </c>
      <c r="BJ28" s="73" t="str">
        <f t="shared" si="4"/>
        <v>св</v>
      </c>
      <c r="BK28" s="73" t="str">
        <f t="shared" si="5"/>
        <v>св</v>
      </c>
      <c r="BL28" s="73" t="str">
        <f t="shared" si="6"/>
        <v>св</v>
      </c>
      <c r="BM28" s="131" t="str">
        <f t="shared" si="7"/>
        <v>св</v>
      </c>
      <c r="BN28" s="131" t="str">
        <f t="shared" si="8"/>
        <v>св</v>
      </c>
      <c r="BO28" s="131" t="str">
        <f t="shared" si="9"/>
        <v>св</v>
      </c>
      <c r="BP28" s="24">
        <f t="shared" si="10"/>
        <v>0</v>
      </c>
      <c r="BQ28" s="24">
        <f t="shared" si="11"/>
        <v>0</v>
      </c>
      <c r="BR28" s="24">
        <f t="shared" si="12"/>
        <v>0</v>
      </c>
      <c r="BS28" s="24">
        <f t="shared" si="13"/>
        <v>0</v>
      </c>
      <c r="BT28" s="25" t="e">
        <f t="shared" si="14"/>
        <v>#DIV/0!</v>
      </c>
      <c r="BV28" s="22">
        <f t="shared" si="15"/>
        <v>0</v>
      </c>
    </row>
    <row r="29" spans="1:74" ht="20.100000000000001" hidden="1" customHeight="1" x14ac:dyDescent="0.3">
      <c r="A29" s="23">
        <v>9</v>
      </c>
      <c r="B29" s="63"/>
      <c r="C29" s="61"/>
      <c r="D29" s="58"/>
      <c r="E29" s="182"/>
      <c r="F29" s="182"/>
      <c r="G29" s="182"/>
      <c r="H29" s="182"/>
      <c r="I29" s="182"/>
      <c r="J29" s="182"/>
      <c r="K29" s="182"/>
      <c r="L29" s="183"/>
      <c r="M29" s="183"/>
      <c r="N29" s="183"/>
      <c r="O29" s="184"/>
      <c r="P29" s="184"/>
      <c r="Q29" s="184"/>
      <c r="R29" s="184"/>
      <c r="S29" s="185"/>
      <c r="T29" s="186"/>
      <c r="U29" s="186"/>
      <c r="V29" s="186"/>
      <c r="W29" s="186"/>
      <c r="X29" s="186"/>
      <c r="Y29" s="186"/>
      <c r="Z29" s="186"/>
      <c r="AA29" s="186"/>
      <c r="AB29" s="186"/>
      <c r="AC29" s="187"/>
      <c r="AD29" s="191"/>
      <c r="AE29" s="186"/>
      <c r="AF29" s="186"/>
      <c r="AG29" s="186"/>
      <c r="AH29" s="186"/>
      <c r="AI29" s="186"/>
      <c r="AJ29" s="186"/>
      <c r="AK29" s="186"/>
      <c r="AL29" s="186"/>
      <c r="AM29" s="186"/>
      <c r="AN29" s="187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77" t="str">
        <f t="shared" si="3"/>
        <v>св</v>
      </c>
      <c r="BJ29" s="73" t="str">
        <f t="shared" si="4"/>
        <v>св</v>
      </c>
      <c r="BK29" s="73" t="str">
        <f t="shared" si="5"/>
        <v>св</v>
      </c>
      <c r="BL29" s="73" t="str">
        <f t="shared" si="6"/>
        <v>св</v>
      </c>
      <c r="BM29" s="131" t="str">
        <f t="shared" si="7"/>
        <v>св</v>
      </c>
      <c r="BN29" s="131" t="str">
        <f t="shared" si="8"/>
        <v>св</v>
      </c>
      <c r="BO29" s="131" t="str">
        <f t="shared" si="9"/>
        <v>св</v>
      </c>
      <c r="BP29" s="24">
        <f t="shared" si="10"/>
        <v>0</v>
      </c>
      <c r="BQ29" s="24">
        <f t="shared" si="11"/>
        <v>0</v>
      </c>
      <c r="BR29" s="24">
        <f t="shared" si="12"/>
        <v>0</v>
      </c>
      <c r="BS29" s="24">
        <f t="shared" si="13"/>
        <v>0</v>
      </c>
      <c r="BT29" s="25" t="e">
        <f t="shared" si="14"/>
        <v>#DIV/0!</v>
      </c>
      <c r="BV29" s="22">
        <f t="shared" si="15"/>
        <v>0</v>
      </c>
    </row>
    <row r="30" spans="1:74" ht="20.100000000000001" hidden="1" customHeight="1" thickBot="1" x14ac:dyDescent="0.35">
      <c r="A30" s="26">
        <v>10</v>
      </c>
      <c r="B30" s="63"/>
      <c r="C30" s="60"/>
      <c r="D30" s="58"/>
      <c r="E30" s="182"/>
      <c r="F30" s="182"/>
      <c r="G30" s="182"/>
      <c r="H30" s="182"/>
      <c r="I30" s="182"/>
      <c r="J30" s="182"/>
      <c r="K30" s="182"/>
      <c r="L30" s="183"/>
      <c r="M30" s="183"/>
      <c r="N30" s="183"/>
      <c r="O30" s="184"/>
      <c r="P30" s="184"/>
      <c r="Q30" s="184"/>
      <c r="R30" s="184"/>
      <c r="S30" s="185"/>
      <c r="T30" s="186"/>
      <c r="U30" s="186"/>
      <c r="V30" s="186"/>
      <c r="W30" s="186"/>
      <c r="X30" s="186"/>
      <c r="Y30" s="186"/>
      <c r="Z30" s="210"/>
      <c r="AA30" s="210"/>
      <c r="AB30" s="186"/>
      <c r="AC30" s="187"/>
      <c r="AD30" s="191"/>
      <c r="AE30" s="186"/>
      <c r="AF30" s="186"/>
      <c r="AG30" s="186"/>
      <c r="AH30" s="186"/>
      <c r="AI30" s="186"/>
      <c r="AJ30" s="186"/>
      <c r="AK30" s="186"/>
      <c r="AL30" s="186"/>
      <c r="AM30" s="186"/>
      <c r="AN30" s="187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77" t="str">
        <f t="shared" si="3"/>
        <v>св</v>
      </c>
      <c r="BJ30" s="73" t="str">
        <f t="shared" si="4"/>
        <v>св</v>
      </c>
      <c r="BK30" s="73" t="str">
        <f t="shared" si="5"/>
        <v>св</v>
      </c>
      <c r="BL30" s="73" t="str">
        <f t="shared" si="6"/>
        <v>св</v>
      </c>
      <c r="BM30" s="131" t="str">
        <f t="shared" si="7"/>
        <v>св</v>
      </c>
      <c r="BN30" s="131" t="str">
        <f t="shared" si="8"/>
        <v>св</v>
      </c>
      <c r="BO30" s="131" t="str">
        <f t="shared" si="9"/>
        <v>св</v>
      </c>
      <c r="BP30" s="24">
        <f t="shared" si="10"/>
        <v>0</v>
      </c>
      <c r="BQ30" s="24">
        <f t="shared" si="11"/>
        <v>0</v>
      </c>
      <c r="BR30" s="24">
        <f t="shared" si="12"/>
        <v>0</v>
      </c>
      <c r="BS30" s="24">
        <f t="shared" si="13"/>
        <v>0</v>
      </c>
      <c r="BT30" s="25" t="e">
        <f t="shared" si="14"/>
        <v>#DIV/0!</v>
      </c>
      <c r="BV30" s="22">
        <f t="shared" si="15"/>
        <v>0</v>
      </c>
    </row>
    <row r="31" spans="1:74" ht="20.100000000000001" hidden="1" customHeight="1" thickBot="1" x14ac:dyDescent="0.35">
      <c r="A31" s="23">
        <v>11</v>
      </c>
      <c r="B31" s="63"/>
      <c r="C31" s="60"/>
      <c r="D31" s="58"/>
      <c r="E31" s="182"/>
      <c r="F31" s="182"/>
      <c r="G31" s="182"/>
      <c r="H31" s="182"/>
      <c r="I31" s="182"/>
      <c r="J31" s="182"/>
      <c r="K31" s="182"/>
      <c r="L31" s="183"/>
      <c r="M31" s="183"/>
      <c r="N31" s="183"/>
      <c r="O31" s="184"/>
      <c r="P31" s="184"/>
      <c r="Q31" s="184"/>
      <c r="R31" s="184"/>
      <c r="S31" s="185"/>
      <c r="T31" s="186"/>
      <c r="U31" s="186"/>
      <c r="V31" s="186"/>
      <c r="W31" s="186"/>
      <c r="X31" s="186"/>
      <c r="Y31" s="186"/>
      <c r="Z31" s="210"/>
      <c r="AA31" s="186"/>
      <c r="AB31" s="186"/>
      <c r="AC31" s="187"/>
      <c r="AD31" s="191"/>
      <c r="AE31" s="186"/>
      <c r="AF31" s="186"/>
      <c r="AG31" s="186"/>
      <c r="AH31" s="186"/>
      <c r="AI31" s="186"/>
      <c r="AJ31" s="186"/>
      <c r="AK31" s="186"/>
      <c r="AL31" s="186"/>
      <c r="AM31" s="186"/>
      <c r="AN31" s="187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77" t="str">
        <f t="shared" si="3"/>
        <v>св</v>
      </c>
      <c r="BJ31" s="73" t="str">
        <f t="shared" si="4"/>
        <v>св</v>
      </c>
      <c r="BK31" s="73" t="str">
        <f t="shared" si="5"/>
        <v>св</v>
      </c>
      <c r="BL31" s="73" t="str">
        <f t="shared" si="6"/>
        <v>св</v>
      </c>
      <c r="BM31" s="131" t="str">
        <f t="shared" si="7"/>
        <v>св</v>
      </c>
      <c r="BN31" s="131" t="str">
        <f t="shared" si="8"/>
        <v>св</v>
      </c>
      <c r="BO31" s="131" t="str">
        <f t="shared" si="9"/>
        <v>св</v>
      </c>
      <c r="BP31" s="24">
        <f t="shared" si="10"/>
        <v>0</v>
      </c>
      <c r="BQ31" s="24">
        <f t="shared" si="11"/>
        <v>0</v>
      </c>
      <c r="BR31" s="24">
        <f t="shared" si="12"/>
        <v>0</v>
      </c>
      <c r="BS31" s="24">
        <f t="shared" si="13"/>
        <v>0</v>
      </c>
      <c r="BT31" s="25" t="e">
        <f t="shared" si="14"/>
        <v>#DIV/0!</v>
      </c>
      <c r="BV31" s="22">
        <f t="shared" si="15"/>
        <v>0</v>
      </c>
    </row>
    <row r="32" spans="1:74" ht="20.100000000000001" hidden="1" customHeight="1" thickBot="1" x14ac:dyDescent="0.35">
      <c r="A32" s="23">
        <v>12</v>
      </c>
      <c r="B32" s="63"/>
      <c r="C32" s="61"/>
      <c r="D32" s="58"/>
      <c r="E32" s="182"/>
      <c r="F32" s="182"/>
      <c r="G32" s="182"/>
      <c r="H32" s="182"/>
      <c r="I32" s="182"/>
      <c r="J32" s="182"/>
      <c r="K32" s="182"/>
      <c r="L32" s="183"/>
      <c r="M32" s="183"/>
      <c r="N32" s="183"/>
      <c r="O32" s="184"/>
      <c r="P32" s="184"/>
      <c r="Q32" s="184"/>
      <c r="R32" s="184"/>
      <c r="S32" s="185"/>
      <c r="T32" s="186"/>
      <c r="U32" s="186"/>
      <c r="V32" s="186"/>
      <c r="W32" s="186"/>
      <c r="X32" s="186"/>
      <c r="Y32" s="186"/>
      <c r="Z32" s="186"/>
      <c r="AA32" s="186"/>
      <c r="AB32" s="186"/>
      <c r="AC32" s="187"/>
      <c r="AD32" s="191"/>
      <c r="AE32" s="186"/>
      <c r="AF32" s="186"/>
      <c r="AG32" s="186"/>
      <c r="AH32" s="186"/>
      <c r="AI32" s="186"/>
      <c r="AJ32" s="186"/>
      <c r="AK32" s="186"/>
      <c r="AL32" s="186"/>
      <c r="AM32" s="186"/>
      <c r="AN32" s="187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77" t="str">
        <f t="shared" si="3"/>
        <v>св</v>
      </c>
      <c r="BJ32" s="73" t="str">
        <f t="shared" si="4"/>
        <v>св</v>
      </c>
      <c r="BK32" s="73" t="str">
        <f t="shared" si="5"/>
        <v>св</v>
      </c>
      <c r="BL32" s="73" t="str">
        <f t="shared" si="6"/>
        <v>св</v>
      </c>
      <c r="BM32" s="131" t="str">
        <f t="shared" si="7"/>
        <v>св</v>
      </c>
      <c r="BN32" s="131" t="str">
        <f t="shared" si="8"/>
        <v>св</v>
      </c>
      <c r="BO32" s="131" t="str">
        <f t="shared" si="9"/>
        <v>св</v>
      </c>
      <c r="BP32" s="24">
        <f t="shared" si="10"/>
        <v>0</v>
      </c>
      <c r="BQ32" s="24">
        <f t="shared" si="11"/>
        <v>0</v>
      </c>
      <c r="BR32" s="24">
        <f t="shared" si="12"/>
        <v>0</v>
      </c>
      <c r="BS32" s="24">
        <f t="shared" si="13"/>
        <v>0</v>
      </c>
      <c r="BT32" s="25" t="e">
        <f t="shared" si="14"/>
        <v>#DIV/0!</v>
      </c>
      <c r="BV32" s="22">
        <f t="shared" si="15"/>
        <v>0</v>
      </c>
    </row>
    <row r="33" spans="1:74" ht="20.100000000000001" hidden="1" customHeight="1" thickBot="1" x14ac:dyDescent="0.35">
      <c r="A33" s="23">
        <v>14</v>
      </c>
      <c r="B33" s="63"/>
      <c r="C33" s="60"/>
      <c r="D33" s="58"/>
      <c r="E33" s="182"/>
      <c r="F33" s="182"/>
      <c r="G33" s="182"/>
      <c r="H33" s="182"/>
      <c r="I33" s="182"/>
      <c r="J33" s="182"/>
      <c r="K33" s="182"/>
      <c r="L33" s="183"/>
      <c r="M33" s="183"/>
      <c r="N33" s="183"/>
      <c r="O33" s="184"/>
      <c r="P33" s="184"/>
      <c r="Q33" s="184"/>
      <c r="R33" s="184"/>
      <c r="S33" s="185"/>
      <c r="T33" s="186"/>
      <c r="U33" s="186"/>
      <c r="V33" s="186"/>
      <c r="W33" s="186"/>
      <c r="X33" s="186"/>
      <c r="Y33" s="186"/>
      <c r="Z33" s="186"/>
      <c r="AA33" s="186"/>
      <c r="AB33" s="186"/>
      <c r="AC33" s="187"/>
      <c r="AD33" s="191"/>
      <c r="AE33" s="186"/>
      <c r="AF33" s="186"/>
      <c r="AG33" s="186"/>
      <c r="AH33" s="186"/>
      <c r="AI33" s="186"/>
      <c r="AJ33" s="186"/>
      <c r="AK33" s="186"/>
      <c r="AL33" s="186"/>
      <c r="AM33" s="186"/>
      <c r="AN33" s="187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77" t="str">
        <f t="shared" si="3"/>
        <v>св</v>
      </c>
      <c r="BJ33" s="73" t="str">
        <f t="shared" si="4"/>
        <v>св</v>
      </c>
      <c r="BK33" s="73" t="str">
        <f t="shared" si="5"/>
        <v>св</v>
      </c>
      <c r="BL33" s="73" t="str">
        <f t="shared" si="6"/>
        <v>св</v>
      </c>
      <c r="BM33" s="131" t="str">
        <f t="shared" si="7"/>
        <v>св</v>
      </c>
      <c r="BN33" s="131" t="str">
        <f t="shared" si="8"/>
        <v>св</v>
      </c>
      <c r="BO33" s="131" t="str">
        <f t="shared" si="9"/>
        <v>св</v>
      </c>
      <c r="BP33" s="24">
        <f t="shared" si="10"/>
        <v>0</v>
      </c>
      <c r="BQ33" s="24">
        <f t="shared" si="11"/>
        <v>0</v>
      </c>
      <c r="BR33" s="24">
        <f t="shared" si="12"/>
        <v>0</v>
      </c>
      <c r="BS33" s="24">
        <f t="shared" si="13"/>
        <v>0</v>
      </c>
      <c r="BT33" s="25" t="e">
        <f t="shared" si="14"/>
        <v>#DIV/0!</v>
      </c>
      <c r="BV33" s="22">
        <f t="shared" si="15"/>
        <v>0</v>
      </c>
    </row>
    <row r="34" spans="1:74" ht="20.100000000000001" hidden="1" customHeight="1" x14ac:dyDescent="0.3">
      <c r="A34" s="23">
        <v>15</v>
      </c>
      <c r="B34" s="63"/>
      <c r="C34" s="60"/>
      <c r="D34" s="58"/>
      <c r="E34" s="182"/>
      <c r="F34" s="182"/>
      <c r="G34" s="182"/>
      <c r="H34" s="182"/>
      <c r="I34" s="182"/>
      <c r="J34" s="182"/>
      <c r="K34" s="182"/>
      <c r="L34" s="183"/>
      <c r="M34" s="183"/>
      <c r="N34" s="183"/>
      <c r="O34" s="184"/>
      <c r="P34" s="184"/>
      <c r="Q34" s="184"/>
      <c r="R34" s="184"/>
      <c r="S34" s="185"/>
      <c r="T34" s="186"/>
      <c r="U34" s="186"/>
      <c r="V34" s="186"/>
      <c r="W34" s="186"/>
      <c r="X34" s="186"/>
      <c r="Y34" s="186"/>
      <c r="Z34" s="186"/>
      <c r="AA34" s="186"/>
      <c r="AB34" s="186"/>
      <c r="AC34" s="187"/>
      <c r="AD34" s="191"/>
      <c r="AE34" s="186"/>
      <c r="AF34" s="186"/>
      <c r="AG34" s="186"/>
      <c r="AH34" s="186"/>
      <c r="AI34" s="186"/>
      <c r="AJ34" s="186"/>
      <c r="AK34" s="186"/>
      <c r="AL34" s="186"/>
      <c r="AM34" s="186"/>
      <c r="AN34" s="187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77" t="str">
        <f t="shared" si="3"/>
        <v>св</v>
      </c>
      <c r="BJ34" s="73" t="str">
        <f t="shared" si="4"/>
        <v>св</v>
      </c>
      <c r="BK34" s="73" t="str">
        <f t="shared" si="5"/>
        <v>св</v>
      </c>
      <c r="BL34" s="73" t="str">
        <f t="shared" si="6"/>
        <v>св</v>
      </c>
      <c r="BM34" s="131" t="str">
        <f t="shared" si="7"/>
        <v>св</v>
      </c>
      <c r="BN34" s="131" t="str">
        <f t="shared" si="8"/>
        <v>св</v>
      </c>
      <c r="BO34" s="131" t="str">
        <f t="shared" si="9"/>
        <v>св</v>
      </c>
      <c r="BP34" s="24">
        <f t="shared" si="10"/>
        <v>0</v>
      </c>
      <c r="BQ34" s="24">
        <f t="shared" si="11"/>
        <v>0</v>
      </c>
      <c r="BR34" s="24">
        <f t="shared" si="12"/>
        <v>0</v>
      </c>
      <c r="BS34" s="24">
        <f t="shared" si="13"/>
        <v>0</v>
      </c>
      <c r="BT34" s="25" t="e">
        <f t="shared" si="14"/>
        <v>#DIV/0!</v>
      </c>
      <c r="BV34" s="22">
        <f t="shared" si="15"/>
        <v>0</v>
      </c>
    </row>
    <row r="35" spans="1:74" ht="20.100000000000001" hidden="1" customHeight="1" thickBot="1" x14ac:dyDescent="0.35">
      <c r="A35" s="26">
        <v>16</v>
      </c>
      <c r="B35" s="63"/>
      <c r="C35" s="61"/>
      <c r="D35" s="58"/>
      <c r="E35" s="182"/>
      <c r="F35" s="182"/>
      <c r="G35" s="182"/>
      <c r="H35" s="182"/>
      <c r="I35" s="182"/>
      <c r="J35" s="182"/>
      <c r="K35" s="182"/>
      <c r="L35" s="183"/>
      <c r="M35" s="183"/>
      <c r="N35" s="183"/>
      <c r="O35" s="184"/>
      <c r="P35" s="184"/>
      <c r="Q35" s="184"/>
      <c r="R35" s="184"/>
      <c r="S35" s="185"/>
      <c r="T35" s="186"/>
      <c r="U35" s="186"/>
      <c r="V35" s="186"/>
      <c r="W35" s="186"/>
      <c r="X35" s="186"/>
      <c r="Y35" s="186"/>
      <c r="Z35" s="186"/>
      <c r="AA35" s="186"/>
      <c r="AB35" s="186"/>
      <c r="AC35" s="187"/>
      <c r="AD35" s="191"/>
      <c r="AE35" s="186"/>
      <c r="AF35" s="186"/>
      <c r="AG35" s="186"/>
      <c r="AH35" s="186"/>
      <c r="AI35" s="186"/>
      <c r="AJ35" s="186"/>
      <c r="AK35" s="186"/>
      <c r="AL35" s="186"/>
      <c r="AM35" s="186"/>
      <c r="AN35" s="187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77" t="str">
        <f t="shared" si="3"/>
        <v>св</v>
      </c>
      <c r="BJ35" s="73" t="str">
        <f t="shared" si="4"/>
        <v>св</v>
      </c>
      <c r="BK35" s="73" t="str">
        <f t="shared" si="5"/>
        <v>св</v>
      </c>
      <c r="BL35" s="73" t="str">
        <f t="shared" si="6"/>
        <v>св</v>
      </c>
      <c r="BM35" s="131" t="str">
        <f t="shared" si="7"/>
        <v>св</v>
      </c>
      <c r="BN35" s="131" t="str">
        <f t="shared" si="8"/>
        <v>св</v>
      </c>
      <c r="BO35" s="131" t="str">
        <f t="shared" si="9"/>
        <v>св</v>
      </c>
      <c r="BP35" s="24">
        <f t="shared" si="10"/>
        <v>0</v>
      </c>
      <c r="BQ35" s="24">
        <f t="shared" si="11"/>
        <v>0</v>
      </c>
      <c r="BR35" s="24">
        <f t="shared" si="12"/>
        <v>0</v>
      </c>
      <c r="BS35" s="24">
        <f t="shared" si="13"/>
        <v>0</v>
      </c>
      <c r="BT35" s="25" t="e">
        <f t="shared" si="14"/>
        <v>#DIV/0!</v>
      </c>
      <c r="BV35" s="22">
        <f t="shared" si="15"/>
        <v>0</v>
      </c>
    </row>
    <row r="36" spans="1:74" ht="20.100000000000001" hidden="1" customHeight="1" x14ac:dyDescent="0.3">
      <c r="A36" s="23">
        <v>17</v>
      </c>
      <c r="B36" s="64"/>
      <c r="C36" s="61"/>
      <c r="D36" s="58"/>
      <c r="E36" s="182"/>
      <c r="F36" s="182"/>
      <c r="G36" s="182"/>
      <c r="H36" s="182"/>
      <c r="I36" s="182"/>
      <c r="J36" s="182"/>
      <c r="K36" s="182"/>
      <c r="L36" s="183"/>
      <c r="M36" s="183"/>
      <c r="N36" s="183"/>
      <c r="O36" s="184"/>
      <c r="P36" s="184"/>
      <c r="Q36" s="184"/>
      <c r="R36" s="184"/>
      <c r="S36" s="185"/>
      <c r="T36" s="186"/>
      <c r="U36" s="186"/>
      <c r="V36" s="186"/>
      <c r="W36" s="186"/>
      <c r="X36" s="186"/>
      <c r="Y36" s="186"/>
      <c r="Z36" s="186"/>
      <c r="AA36" s="186"/>
      <c r="AB36" s="186"/>
      <c r="AC36" s="187"/>
      <c r="AD36" s="191"/>
      <c r="AE36" s="186"/>
      <c r="AF36" s="186"/>
      <c r="AG36" s="186"/>
      <c r="AH36" s="186"/>
      <c r="AI36" s="186"/>
      <c r="AJ36" s="186"/>
      <c r="AK36" s="186"/>
      <c r="AL36" s="186"/>
      <c r="AM36" s="186"/>
      <c r="AN36" s="187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77" t="str">
        <f t="shared" si="3"/>
        <v>св</v>
      </c>
      <c r="BJ36" s="73" t="str">
        <f t="shared" si="4"/>
        <v>св</v>
      </c>
      <c r="BK36" s="73" t="str">
        <f t="shared" si="5"/>
        <v>св</v>
      </c>
      <c r="BL36" s="73" t="str">
        <f t="shared" si="6"/>
        <v>св</v>
      </c>
      <c r="BM36" s="131" t="str">
        <f t="shared" si="7"/>
        <v>св</v>
      </c>
      <c r="BN36" s="131" t="str">
        <f t="shared" si="8"/>
        <v>св</v>
      </c>
      <c r="BO36" s="131" t="str">
        <f t="shared" si="9"/>
        <v>св</v>
      </c>
      <c r="BP36" s="24">
        <f t="shared" si="10"/>
        <v>0</v>
      </c>
      <c r="BQ36" s="24">
        <f t="shared" si="11"/>
        <v>0</v>
      </c>
      <c r="BR36" s="24">
        <f t="shared" si="12"/>
        <v>0</v>
      </c>
      <c r="BS36" s="24">
        <f t="shared" si="13"/>
        <v>0</v>
      </c>
      <c r="BT36" s="25" t="e">
        <f t="shared" si="14"/>
        <v>#DIV/0!</v>
      </c>
      <c r="BV36" s="22">
        <f t="shared" si="15"/>
        <v>0</v>
      </c>
    </row>
    <row r="37" spans="1:74" s="181" customFormat="1" ht="20.100000000000001" hidden="1" customHeight="1" thickBot="1" x14ac:dyDescent="0.35">
      <c r="A37" s="174">
        <v>18</v>
      </c>
      <c r="B37" s="175"/>
      <c r="C37" s="176"/>
      <c r="D37" s="58"/>
      <c r="E37" s="182"/>
      <c r="F37" s="192"/>
      <c r="G37" s="192"/>
      <c r="H37" s="192"/>
      <c r="I37" s="192"/>
      <c r="J37" s="192"/>
      <c r="K37" s="192"/>
      <c r="L37" s="193"/>
      <c r="M37" s="193"/>
      <c r="N37" s="193"/>
      <c r="O37" s="194"/>
      <c r="P37" s="194"/>
      <c r="Q37" s="194"/>
      <c r="R37" s="194"/>
      <c r="S37" s="195"/>
      <c r="T37" s="196"/>
      <c r="U37" s="196"/>
      <c r="V37" s="196"/>
      <c r="W37" s="196"/>
      <c r="X37" s="196"/>
      <c r="Y37" s="196"/>
      <c r="Z37" s="196"/>
      <c r="AA37" s="196"/>
      <c r="AB37" s="196"/>
      <c r="AC37" s="197"/>
      <c r="AD37" s="198"/>
      <c r="AE37" s="196"/>
      <c r="AF37" s="196"/>
      <c r="AG37" s="196"/>
      <c r="AH37" s="196"/>
      <c r="AI37" s="196"/>
      <c r="AJ37" s="196"/>
      <c r="AK37" s="196"/>
      <c r="AL37" s="196"/>
      <c r="AM37" s="196"/>
      <c r="AN37" s="197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77"/>
      <c r="BJ37" s="178"/>
      <c r="BK37" s="178"/>
      <c r="BL37" s="178"/>
      <c r="BM37" s="179"/>
      <c r="BN37" s="179"/>
      <c r="BO37" s="131"/>
      <c r="BP37" s="24"/>
      <c r="BQ37" s="24"/>
      <c r="BR37" s="24"/>
      <c r="BS37" s="180"/>
      <c r="BT37" s="25"/>
      <c r="BV37" s="22">
        <f t="shared" si="15"/>
        <v>0</v>
      </c>
    </row>
    <row r="38" spans="1:74" ht="18.75" x14ac:dyDescent="0.3">
      <c r="A38" s="27"/>
      <c r="C38" s="28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30"/>
      <c r="BJ38" s="30"/>
      <c r="BK38" s="30"/>
      <c r="BL38" s="30"/>
      <c r="BM38" s="30"/>
      <c r="BN38" s="30"/>
      <c r="BO38" s="31"/>
    </row>
    <row r="39" spans="1:74" ht="18.75" x14ac:dyDescent="0.3">
      <c r="A39" s="32" t="s">
        <v>17</v>
      </c>
      <c r="B39" s="33"/>
      <c r="C39" s="33"/>
      <c r="D39" s="33"/>
      <c r="E39" s="33"/>
      <c r="F39" s="33"/>
      <c r="G39" s="344" t="s">
        <v>18</v>
      </c>
      <c r="H39" s="344"/>
      <c r="I39" s="344"/>
      <c r="J39" s="344"/>
      <c r="K39" s="344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</row>
    <row r="40" spans="1:74" ht="18.75" x14ac:dyDescent="0.3">
      <c r="A40" s="35"/>
      <c r="B40" s="36"/>
      <c r="C40" s="36"/>
      <c r="D40" s="36"/>
      <c r="E40" s="36"/>
      <c r="F40" s="36"/>
      <c r="G40" s="340" t="s">
        <v>19</v>
      </c>
      <c r="H40" s="340"/>
      <c r="I40" s="340"/>
      <c r="J40" s="340"/>
      <c r="K40" s="340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</row>
  </sheetData>
  <autoFilter ref="B8:BT37">
    <sortState ref="B9:BV28">
      <sortCondition descending="1" ref="BO8:BO31"/>
    </sortState>
  </autoFilter>
  <mergeCells count="15">
    <mergeCell ref="A3:D3"/>
    <mergeCell ref="BI5:BN5"/>
    <mergeCell ref="G39:K39"/>
    <mergeCell ref="G40:K40"/>
    <mergeCell ref="F1:R1"/>
    <mergeCell ref="S1:AN1"/>
    <mergeCell ref="AO1:BH1"/>
    <mergeCell ref="BI1:BO3"/>
    <mergeCell ref="BP1:BT3"/>
    <mergeCell ref="E2:K2"/>
    <mergeCell ref="L2:R2"/>
    <mergeCell ref="S2:AC2"/>
    <mergeCell ref="AD2:AN2"/>
    <mergeCell ref="AO2:AX2"/>
    <mergeCell ref="AY2:BH2"/>
  </mergeCells>
  <conditionalFormatting sqref="L2:L3 S1:S3 F1 E3:F3 E2">
    <cfRule type="cellIs" dxfId="111" priority="8" stopIfTrue="1" operator="equal">
      <formula>"н/з"</formula>
    </cfRule>
  </conditionalFormatting>
  <conditionalFormatting sqref="F39:G40 L39:BO40">
    <cfRule type="cellIs" dxfId="110" priority="4" stopIfTrue="1" operator="equal">
      <formula>"н/з"</formula>
    </cfRule>
  </conditionalFormatting>
  <conditionalFormatting sqref="F38:BH38">
    <cfRule type="cellIs" dxfId="109" priority="5" stopIfTrue="1" operator="between">
      <formula>1</formula>
      <formula>3</formula>
    </cfRule>
    <cfRule type="cellIs" dxfId="108" priority="6" stopIfTrue="1" operator="between">
      <formula>10</formula>
      <formula>12</formula>
    </cfRule>
    <cfRule type="cellIs" dxfId="107" priority="7" stopIfTrue="1" operator="between">
      <formula>7</formula>
      <formula>9</formula>
    </cfRule>
  </conditionalFormatting>
  <conditionalFormatting sqref="D4 C4:C5 C8:C38">
    <cfRule type="cellIs" dxfId="106" priority="9" stopIfTrue="1" operator="equal">
      <formula>"К"</formula>
    </cfRule>
  </conditionalFormatting>
  <conditionalFormatting sqref="D9:BH37">
    <cfRule type="cellIs" dxfId="105" priority="2" stopIfTrue="1" operator="equal">
      <formula>0</formula>
    </cfRule>
    <cfRule type="cellIs" dxfId="104" priority="3" stopIfTrue="1" operator="between">
      <formula>1</formula>
      <formula>59</formula>
    </cfRule>
  </conditionalFormatting>
  <conditionalFormatting sqref="BT9:BT37">
    <cfRule type="cellIs" dxfId="103" priority="1" operator="greaterThan">
      <formula>75</formula>
    </cfRule>
  </conditionalFormatting>
  <dataValidations count="3">
    <dataValidation type="whole" showErrorMessage="1" errorTitle="ВНИМАНИЕ" error="У нас 12-ти бальная система!_x000a_Будте внимательнее!_x000a_Не зевать!" sqref="F38:BH38">
      <formula1>1</formula1>
      <formula2>12</formula2>
    </dataValidation>
    <dataValidation allowBlank="1" showErrorMessage="1" errorTitle="ВНИМАНИЕ" error="Или &quot;К&quot; или смерть !!!" sqref="C8">
      <formula1>0</formula1>
      <formula2>0</formula2>
    </dataValidation>
    <dataValidation type="textLength" allowBlank="1" showErrorMessage="1" errorTitle="ВНИМАНИЕ" error="Или &quot;К&quot; или смерть !!!" sqref="C9:C37">
      <formula1>1</formula1>
      <formula2>1</formula2>
    </dataValidation>
  </dataValidations>
  <pageMargins left="1.1812499999999999" right="0.39374999999999999" top="0.3937499999999999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23"/>
  <sheetViews>
    <sheetView tabSelected="1" topLeftCell="B1" zoomScale="60" zoomScaleNormal="60" zoomScaleSheetLayoutView="70" workbookViewId="0">
      <pane xSplit="1" ySplit="7" topLeftCell="AO8" activePane="bottomRight" state="frozen"/>
      <selection activeCell="B1" sqref="B1"/>
      <selection pane="topRight" activeCell="C1" sqref="C1"/>
      <selection pane="bottomLeft" activeCell="B8" sqref="B8"/>
      <selection pane="bottomRight" activeCell="AY37" sqref="AY37:AY44"/>
    </sheetView>
  </sheetViews>
  <sheetFormatPr defaultRowHeight="12.75" outlineLevelRow="1" x14ac:dyDescent="0.2"/>
  <cols>
    <col min="1" max="1" width="5.5703125" style="2" hidden="1" customWidth="1"/>
    <col min="2" max="2" width="52.140625" style="1" bestFit="1" customWidth="1"/>
    <col min="3" max="3" width="17.5703125" style="2" customWidth="1"/>
    <col min="4" max="4" width="5.28515625" style="1" customWidth="1"/>
    <col min="5" max="5" width="5.7109375" customWidth="1"/>
    <col min="6" max="7" width="8.42578125" customWidth="1"/>
    <col min="8" max="17" width="5.7109375" style="1" customWidth="1"/>
    <col min="18" max="25" width="6.42578125" style="1" customWidth="1"/>
    <col min="26" max="26" width="7.5703125" style="1" customWidth="1"/>
    <col min="27" max="27" width="6.42578125" style="1" customWidth="1"/>
    <col min="28" max="29" width="8.28515625" style="1" customWidth="1"/>
    <col min="30" max="30" width="8.7109375" style="1" customWidth="1"/>
    <col min="31" max="37" width="6.42578125" style="1" customWidth="1"/>
    <col min="38" max="42" width="8.28515625" style="1" customWidth="1"/>
    <col min="43" max="43" width="8.7109375" style="1" customWidth="1"/>
    <col min="44" max="44" width="6.85546875" style="1" customWidth="1"/>
    <col min="45" max="64" width="8.7109375" style="1" customWidth="1"/>
    <col min="65" max="70" width="12" style="1" customWidth="1"/>
    <col min="71" max="71" width="15.7109375" style="2" customWidth="1"/>
    <col min="72" max="75" width="9.140625" style="1"/>
    <col min="76" max="76" width="10.42578125" style="1" customWidth="1"/>
    <col min="77" max="77" width="26.5703125" style="1" customWidth="1"/>
    <col min="78" max="16384" width="9.140625" style="1"/>
  </cols>
  <sheetData>
    <row r="1" spans="1:78" s="8" customFormat="1" ht="21" customHeight="1" outlineLevel="1" thickBot="1" x14ac:dyDescent="0.35">
      <c r="A1" s="9"/>
      <c r="C1" s="9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45" t="s">
        <v>27</v>
      </c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3" t="s">
        <v>39</v>
      </c>
      <c r="AS1" s="343"/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  <c r="BF1" s="343"/>
      <c r="BG1" s="343"/>
      <c r="BH1" s="343"/>
      <c r="BI1" s="343"/>
      <c r="BJ1" s="343"/>
      <c r="BK1" s="343"/>
      <c r="BL1" s="343"/>
      <c r="BM1" s="369" t="s">
        <v>31</v>
      </c>
      <c r="BN1" s="369"/>
      <c r="BO1" s="369"/>
      <c r="BP1" s="369"/>
      <c r="BQ1" s="369"/>
      <c r="BR1" s="369"/>
      <c r="BS1" s="369"/>
      <c r="BT1" s="372" t="s">
        <v>32</v>
      </c>
      <c r="BU1" s="369"/>
      <c r="BV1" s="369"/>
      <c r="BW1" s="369"/>
      <c r="BX1" s="373"/>
    </row>
    <row r="2" spans="1:78" s="8" customFormat="1" ht="21" customHeight="1" outlineLevel="1" thickBot="1" x14ac:dyDescent="0.35">
      <c r="A2" s="9"/>
      <c r="C2" s="9"/>
      <c r="E2" s="378" t="s">
        <v>1</v>
      </c>
      <c r="F2" s="378"/>
      <c r="G2" s="378"/>
      <c r="H2" s="378"/>
      <c r="I2" s="378"/>
      <c r="J2" s="378"/>
      <c r="K2" s="379"/>
      <c r="L2" s="345" t="s">
        <v>24</v>
      </c>
      <c r="M2" s="346"/>
      <c r="N2" s="346"/>
      <c r="O2" s="346"/>
      <c r="P2" s="346"/>
      <c r="Q2" s="347"/>
      <c r="R2" s="380" t="s">
        <v>26</v>
      </c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2"/>
      <c r="AE2" s="345" t="s">
        <v>36</v>
      </c>
      <c r="AF2" s="346"/>
      <c r="AG2" s="346"/>
      <c r="AH2" s="346"/>
      <c r="AI2" s="346"/>
      <c r="AJ2" s="346"/>
      <c r="AK2" s="346"/>
      <c r="AL2" s="346"/>
      <c r="AM2" s="346"/>
      <c r="AN2" s="346"/>
      <c r="AO2" s="346"/>
      <c r="AP2" s="346"/>
      <c r="AQ2" s="346"/>
      <c r="AR2" s="383" t="s">
        <v>40</v>
      </c>
      <c r="AS2" s="346"/>
      <c r="AT2" s="346"/>
      <c r="AU2" s="346"/>
      <c r="AV2" s="346"/>
      <c r="AW2" s="346"/>
      <c r="AX2" s="346"/>
      <c r="AY2" s="346"/>
      <c r="AZ2" s="346"/>
      <c r="BA2" s="346"/>
      <c r="BB2" s="384"/>
      <c r="BC2" s="383" t="s">
        <v>41</v>
      </c>
      <c r="BD2" s="346"/>
      <c r="BE2" s="346"/>
      <c r="BF2" s="346"/>
      <c r="BG2" s="346"/>
      <c r="BH2" s="346"/>
      <c r="BI2" s="346"/>
      <c r="BJ2" s="346"/>
      <c r="BK2" s="346"/>
      <c r="BL2" s="384"/>
      <c r="BM2" s="370"/>
      <c r="BN2" s="370"/>
      <c r="BO2" s="370"/>
      <c r="BP2" s="370"/>
      <c r="BQ2" s="370"/>
      <c r="BR2" s="370"/>
      <c r="BS2" s="370"/>
      <c r="BT2" s="374"/>
      <c r="BU2" s="370"/>
      <c r="BV2" s="370"/>
      <c r="BW2" s="370"/>
      <c r="BX2" s="375"/>
    </row>
    <row r="3" spans="1:78" s="82" customFormat="1" ht="144.75" customHeight="1" outlineLevel="1" thickBot="1" x14ac:dyDescent="0.25">
      <c r="A3" s="349" t="s">
        <v>28</v>
      </c>
      <c r="B3" s="350"/>
      <c r="C3" s="350"/>
      <c r="D3" s="350"/>
      <c r="E3" s="138"/>
      <c r="F3" s="138"/>
      <c r="G3" s="138"/>
      <c r="H3" s="138"/>
      <c r="I3" s="138"/>
      <c r="J3" s="138"/>
      <c r="K3" s="114"/>
      <c r="L3" s="112"/>
      <c r="M3" s="138"/>
      <c r="N3" s="138"/>
      <c r="O3" s="138"/>
      <c r="P3" s="138"/>
      <c r="Q3" s="114"/>
      <c r="R3" s="112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14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6"/>
      <c r="AQ3" s="136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371"/>
      <c r="BN3" s="371"/>
      <c r="BO3" s="371"/>
      <c r="BP3" s="371"/>
      <c r="BQ3" s="371"/>
      <c r="BR3" s="371"/>
      <c r="BS3" s="371"/>
      <c r="BT3" s="376"/>
      <c r="BU3" s="371"/>
      <c r="BV3" s="371"/>
      <c r="BW3" s="371"/>
      <c r="BX3" s="377"/>
    </row>
    <row r="4" spans="1:78" s="12" customFormat="1" ht="276.75" customHeight="1" thickBot="1" x14ac:dyDescent="0.35">
      <c r="A4" s="86" t="s">
        <v>2</v>
      </c>
      <c r="B4" s="87" t="s">
        <v>3</v>
      </c>
      <c r="C4" s="108" t="s">
        <v>20</v>
      </c>
      <c r="D4" s="88" t="s">
        <v>4</v>
      </c>
      <c r="E4" s="110" t="s">
        <v>148</v>
      </c>
      <c r="F4" s="110" t="s">
        <v>87</v>
      </c>
      <c r="G4" s="110" t="s">
        <v>149</v>
      </c>
      <c r="H4" s="110" t="s">
        <v>150</v>
      </c>
      <c r="I4" s="111" t="s">
        <v>151</v>
      </c>
      <c r="J4" s="111" t="s">
        <v>152</v>
      </c>
      <c r="K4" s="111" t="s">
        <v>153</v>
      </c>
      <c r="L4" s="110" t="s">
        <v>418</v>
      </c>
      <c r="M4" s="110" t="s">
        <v>419</v>
      </c>
      <c r="N4" s="111" t="s">
        <v>153</v>
      </c>
      <c r="O4" s="111" t="s">
        <v>414</v>
      </c>
      <c r="P4" s="111" t="s">
        <v>420</v>
      </c>
      <c r="Q4" s="111" t="s">
        <v>150</v>
      </c>
      <c r="R4" s="109" t="s">
        <v>444</v>
      </c>
      <c r="S4" s="109" t="s">
        <v>466</v>
      </c>
      <c r="T4" s="109" t="s">
        <v>467</v>
      </c>
      <c r="U4" s="109" t="s">
        <v>459</v>
      </c>
      <c r="V4" s="109" t="s">
        <v>473</v>
      </c>
      <c r="W4" s="109" t="s">
        <v>468</v>
      </c>
      <c r="X4" s="109" t="s">
        <v>448</v>
      </c>
      <c r="Y4" s="109" t="s">
        <v>461</v>
      </c>
      <c r="Z4" s="109" t="s">
        <v>462</v>
      </c>
      <c r="AA4" s="109" t="s">
        <v>450</v>
      </c>
      <c r="AB4" s="111" t="s">
        <v>469</v>
      </c>
      <c r="AC4" s="111" t="s">
        <v>470</v>
      </c>
      <c r="AD4" s="111" t="s">
        <v>471</v>
      </c>
      <c r="AE4" s="109" t="s">
        <v>550</v>
      </c>
      <c r="AF4" s="109" t="s">
        <v>468</v>
      </c>
      <c r="AG4" s="109" t="s">
        <v>461</v>
      </c>
      <c r="AH4" s="109" t="s">
        <v>462</v>
      </c>
      <c r="AI4" s="109" t="s">
        <v>545</v>
      </c>
      <c r="AJ4" s="141" t="s">
        <v>551</v>
      </c>
      <c r="AK4" s="141" t="s">
        <v>552</v>
      </c>
      <c r="AL4" s="141" t="s">
        <v>408</v>
      </c>
      <c r="AM4" s="111" t="s">
        <v>553</v>
      </c>
      <c r="AN4" s="111" t="s">
        <v>554</v>
      </c>
      <c r="AO4" s="111" t="s">
        <v>555</v>
      </c>
      <c r="AP4" s="109" t="s">
        <v>556</v>
      </c>
      <c r="AQ4" s="109" t="s">
        <v>557</v>
      </c>
      <c r="AR4" s="109" t="s">
        <v>592</v>
      </c>
      <c r="AS4" s="109" t="s">
        <v>600</v>
      </c>
      <c r="AT4" s="109" t="s">
        <v>590</v>
      </c>
      <c r="AU4" s="109" t="s">
        <v>601</v>
      </c>
      <c r="AV4" s="109" t="s">
        <v>602</v>
      </c>
      <c r="AW4" s="109" t="s">
        <v>603</v>
      </c>
      <c r="AX4" s="109" t="s">
        <v>604</v>
      </c>
      <c r="AY4" s="109" t="s">
        <v>609</v>
      </c>
      <c r="AZ4" s="142" t="s">
        <v>605</v>
      </c>
      <c r="BA4" s="142" t="s">
        <v>606</v>
      </c>
      <c r="BB4" s="142" t="s">
        <v>607</v>
      </c>
      <c r="BC4" s="109"/>
      <c r="BD4" s="109"/>
      <c r="BE4" s="109"/>
      <c r="BF4" s="109"/>
      <c r="BG4" s="109"/>
      <c r="BH4" s="109"/>
      <c r="BI4" s="109"/>
      <c r="BJ4" s="142"/>
      <c r="BK4" s="142"/>
      <c r="BL4" s="142"/>
      <c r="BM4" s="10" t="s">
        <v>6</v>
      </c>
      <c r="BN4" s="115" t="s">
        <v>23</v>
      </c>
      <c r="BO4" s="115" t="s">
        <v>25</v>
      </c>
      <c r="BP4" s="115" t="s">
        <v>33</v>
      </c>
      <c r="BQ4" s="115" t="s">
        <v>37</v>
      </c>
      <c r="BR4" s="115" t="s">
        <v>38</v>
      </c>
      <c r="BS4" s="11" t="s">
        <v>7</v>
      </c>
      <c r="BT4" s="94" t="s">
        <v>8</v>
      </c>
      <c r="BU4" s="94" t="s">
        <v>9</v>
      </c>
      <c r="BV4" s="94" t="s">
        <v>10</v>
      </c>
      <c r="BW4" s="94" t="s">
        <v>11</v>
      </c>
      <c r="BX4" s="94" t="s">
        <v>12</v>
      </c>
    </row>
    <row r="5" spans="1:78" s="19" customFormat="1" ht="21" thickBot="1" x14ac:dyDescent="0.35">
      <c r="B5" s="14" t="s">
        <v>13</v>
      </c>
      <c r="C5" s="39"/>
      <c r="D5" s="38"/>
      <c r="E5" s="117"/>
      <c r="F5" s="117"/>
      <c r="G5" s="117"/>
      <c r="H5" s="116"/>
      <c r="I5" s="119"/>
      <c r="J5" s="119"/>
      <c r="K5" s="119"/>
      <c r="L5" s="116"/>
      <c r="M5" s="116"/>
      <c r="N5" s="119"/>
      <c r="O5" s="119"/>
      <c r="P5" s="119"/>
      <c r="Q5" s="119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9"/>
      <c r="AC5" s="119"/>
      <c r="AD5" s="119"/>
      <c r="AE5" s="116"/>
      <c r="AF5" s="116"/>
      <c r="AG5" s="116"/>
      <c r="AH5" s="116"/>
      <c r="AI5" s="116"/>
      <c r="AJ5" s="116"/>
      <c r="AK5" s="116"/>
      <c r="AL5" s="116"/>
      <c r="AM5" s="119"/>
      <c r="AN5" s="119"/>
      <c r="AO5" s="119"/>
      <c r="AP5" s="118"/>
      <c r="AQ5" s="118"/>
      <c r="AR5" s="116"/>
      <c r="AS5" s="116"/>
      <c r="AT5" s="116"/>
      <c r="AU5" s="116"/>
      <c r="AV5" s="116"/>
      <c r="AW5" s="116"/>
      <c r="AX5" s="116"/>
      <c r="AY5" s="116"/>
      <c r="AZ5" s="118"/>
      <c r="BA5" s="118"/>
      <c r="BB5" s="118"/>
      <c r="BC5" s="116"/>
      <c r="BD5" s="116"/>
      <c r="BE5" s="116"/>
      <c r="BF5" s="116"/>
      <c r="BG5" s="116"/>
      <c r="BH5" s="116"/>
      <c r="BI5" s="116"/>
      <c r="BJ5" s="118"/>
      <c r="BK5" s="118"/>
      <c r="BL5" s="212"/>
      <c r="BM5" s="366"/>
      <c r="BN5" s="366"/>
      <c r="BO5" s="366"/>
      <c r="BP5" s="366"/>
      <c r="BQ5" s="366"/>
      <c r="BR5" s="367"/>
      <c r="BS5" s="107"/>
      <c r="BT5" s="18"/>
      <c r="BU5" s="18"/>
      <c r="BV5" s="18"/>
      <c r="BW5" s="18"/>
      <c r="BX5" s="18"/>
    </row>
    <row r="6" spans="1:78" s="19" customFormat="1" ht="21" thickBot="1" x14ac:dyDescent="0.25">
      <c r="A6" s="89"/>
      <c r="B6" s="89" t="s">
        <v>30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 t="s">
        <v>42</v>
      </c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</row>
    <row r="7" spans="1:78" s="22" customFormat="1" ht="16.5" thickBot="1" x14ac:dyDescent="0.3">
      <c r="A7" s="314"/>
      <c r="B7" s="45" t="s">
        <v>16</v>
      </c>
      <c r="C7" s="46"/>
      <c r="D7" s="47"/>
      <c r="E7" s="21" t="e">
        <f>AVERAGE(E8:E58)</f>
        <v>#DIV/0!</v>
      </c>
      <c r="F7" s="21">
        <f>AVERAGE(F8:F58)</f>
        <v>70.142857142857139</v>
      </c>
      <c r="G7" s="21"/>
      <c r="H7" s="21">
        <f t="shared" ref="H7:U7" si="0">AVERAGE(H8:H58)</f>
        <v>71.428571428571431</v>
      </c>
      <c r="I7" s="21">
        <f t="shared" si="0"/>
        <v>77.342857142857142</v>
      </c>
      <c r="J7" s="21">
        <f t="shared" si="0"/>
        <v>78.342857142857142</v>
      </c>
      <c r="K7" s="21">
        <f t="shared" si="0"/>
        <v>81.51428571428572</v>
      </c>
      <c r="L7" s="21">
        <f t="shared" si="0"/>
        <v>70.971428571428575</v>
      </c>
      <c r="M7" s="21">
        <f t="shared" si="0"/>
        <v>70.171428571428578</v>
      </c>
      <c r="N7" s="21">
        <f t="shared" si="0"/>
        <v>83.085714285714289</v>
      </c>
      <c r="O7" s="21">
        <f t="shared" si="0"/>
        <v>76</v>
      </c>
      <c r="P7" s="21">
        <f t="shared" si="0"/>
        <v>76.028571428571425</v>
      </c>
      <c r="Q7" s="21">
        <f t="shared" si="0"/>
        <v>68.571428571428569</v>
      </c>
      <c r="R7" s="21" t="e">
        <f t="shared" si="0"/>
        <v>#DIV/0!</v>
      </c>
      <c r="S7" s="21">
        <f t="shared" si="0"/>
        <v>77.828571428571422</v>
      </c>
      <c r="T7" s="21">
        <f t="shared" si="0"/>
        <v>74.257142857142853</v>
      </c>
      <c r="U7" s="21" t="e">
        <f t="shared" si="0"/>
        <v>#DIV/0!</v>
      </c>
      <c r="V7" s="21"/>
      <c r="W7" s="21">
        <f>AVERAGE(W8:W58)</f>
        <v>80</v>
      </c>
      <c r="X7" s="21"/>
      <c r="Y7" s="21">
        <f t="shared" ref="Y7:AO7" si="1">AVERAGE(Y8:Y58)</f>
        <v>89.5</v>
      </c>
      <c r="Z7" s="21">
        <f t="shared" si="1"/>
        <v>61.6</v>
      </c>
      <c r="AA7" s="21">
        <f t="shared" si="1"/>
        <v>66.5</v>
      </c>
      <c r="AB7" s="21">
        <f t="shared" si="1"/>
        <v>75.971428571428575</v>
      </c>
      <c r="AC7" s="21">
        <f t="shared" si="1"/>
        <v>87.342857142857142</v>
      </c>
      <c r="AD7" s="21">
        <f t="shared" si="1"/>
        <v>77.942857142857136</v>
      </c>
      <c r="AE7" s="21">
        <f t="shared" si="1"/>
        <v>81.2</v>
      </c>
      <c r="AF7" s="21">
        <f t="shared" si="1"/>
        <v>77.666666666666671</v>
      </c>
      <c r="AG7" s="21">
        <f t="shared" si="1"/>
        <v>76.5</v>
      </c>
      <c r="AH7" s="21">
        <f t="shared" si="1"/>
        <v>50.8</v>
      </c>
      <c r="AI7" s="21">
        <f t="shared" si="1"/>
        <v>72.349999999999994</v>
      </c>
      <c r="AJ7" s="21">
        <f t="shared" si="1"/>
        <v>76</v>
      </c>
      <c r="AK7" s="21">
        <f t="shared" si="1"/>
        <v>69.150000000000006</v>
      </c>
      <c r="AL7" s="21">
        <f t="shared" si="1"/>
        <v>71.285714285714292</v>
      </c>
      <c r="AM7" s="21">
        <f t="shared" si="1"/>
        <v>77.314285714285717</v>
      </c>
      <c r="AN7" s="21">
        <f t="shared" si="1"/>
        <v>78.028571428571425</v>
      </c>
      <c r="AO7" s="21">
        <f t="shared" si="1"/>
        <v>76.628571428571433</v>
      </c>
      <c r="AP7" s="21"/>
      <c r="AQ7" s="21">
        <f>AVERAGE(AQ8:AQ58)</f>
        <v>64.5</v>
      </c>
      <c r="AR7" s="21">
        <f>AVERAGE(AR8:AR58)</f>
        <v>75</v>
      </c>
      <c r="AS7" s="21">
        <f>AVERAGE(AS8:AS58)</f>
        <v>62.545454545454547</v>
      </c>
      <c r="AT7" s="21"/>
      <c r="AU7" s="21"/>
      <c r="AV7" s="21"/>
      <c r="AW7" s="21">
        <f t="shared" ref="AW7:BS7" si="2">AVERAGE(AW8:AW58)</f>
        <v>71.078947368421055</v>
      </c>
      <c r="AX7" s="21">
        <f t="shared" si="2"/>
        <v>73.55263157894737</v>
      </c>
      <c r="AY7" s="21">
        <f t="shared" si="2"/>
        <v>47</v>
      </c>
      <c r="AZ7" s="21">
        <f t="shared" si="2"/>
        <v>81.10526315789474</v>
      </c>
      <c r="BA7" s="21">
        <f t="shared" si="2"/>
        <v>71.21052631578948</v>
      </c>
      <c r="BB7" s="21">
        <f t="shared" si="2"/>
        <v>67.736842105263165</v>
      </c>
      <c r="BC7" s="21" t="e">
        <f t="shared" si="2"/>
        <v>#DIV/0!</v>
      </c>
      <c r="BD7" s="21" t="e">
        <f t="shared" si="2"/>
        <v>#DIV/0!</v>
      </c>
      <c r="BE7" s="21" t="e">
        <f t="shared" si="2"/>
        <v>#DIV/0!</v>
      </c>
      <c r="BF7" s="21" t="e">
        <f t="shared" si="2"/>
        <v>#DIV/0!</v>
      </c>
      <c r="BG7" s="21" t="e">
        <f t="shared" si="2"/>
        <v>#DIV/0!</v>
      </c>
      <c r="BH7" s="21" t="e">
        <f t="shared" si="2"/>
        <v>#DIV/0!</v>
      </c>
      <c r="BI7" s="21" t="e">
        <f t="shared" si="2"/>
        <v>#DIV/0!</v>
      </c>
      <c r="BJ7" s="21" t="e">
        <f t="shared" si="2"/>
        <v>#DIV/0!</v>
      </c>
      <c r="BK7" s="21" t="e">
        <f t="shared" si="2"/>
        <v>#DIV/0!</v>
      </c>
      <c r="BL7" s="21" t="e">
        <f t="shared" si="2"/>
        <v>#DIV/0!</v>
      </c>
      <c r="BM7" s="21" t="e">
        <f t="shared" si="2"/>
        <v>#DIV/0!</v>
      </c>
      <c r="BN7" s="21" t="e">
        <f t="shared" si="2"/>
        <v>#DIV/0!</v>
      </c>
      <c r="BO7" s="21" t="e">
        <f t="shared" si="2"/>
        <v>#DIV/0!</v>
      </c>
      <c r="BP7" s="21" t="e">
        <f t="shared" si="2"/>
        <v>#DIV/0!</v>
      </c>
      <c r="BQ7" s="21" t="e">
        <f t="shared" si="2"/>
        <v>#DIV/0!</v>
      </c>
      <c r="BR7" s="21" t="e">
        <f t="shared" si="2"/>
        <v>#DIV/0!</v>
      </c>
      <c r="BS7" s="21">
        <f t="shared" si="2"/>
        <v>79.517283950617298</v>
      </c>
      <c r="BT7" s="18"/>
      <c r="BU7" s="18"/>
      <c r="BV7" s="18"/>
      <c r="BW7" s="18"/>
      <c r="BX7" s="18"/>
    </row>
    <row r="8" spans="1:78" s="22" customFormat="1" ht="18" x14ac:dyDescent="0.25">
      <c r="A8" s="65">
        <v>2</v>
      </c>
      <c r="B8" s="207" t="s">
        <v>155</v>
      </c>
      <c r="C8" s="48" t="s">
        <v>94</v>
      </c>
      <c r="D8" s="56"/>
      <c r="E8" s="223"/>
      <c r="F8" s="223">
        <v>90</v>
      </c>
      <c r="G8" s="223">
        <v>99</v>
      </c>
      <c r="H8" s="223">
        <v>89</v>
      </c>
      <c r="I8" s="223">
        <v>88</v>
      </c>
      <c r="J8" s="223">
        <v>100</v>
      </c>
      <c r="K8" s="223">
        <v>93</v>
      </c>
      <c r="L8" s="223">
        <v>80</v>
      </c>
      <c r="M8" s="223">
        <v>93</v>
      </c>
      <c r="N8" s="223">
        <v>100</v>
      </c>
      <c r="O8" s="223">
        <v>87</v>
      </c>
      <c r="P8" s="223">
        <v>92</v>
      </c>
      <c r="Q8" s="223">
        <v>100</v>
      </c>
      <c r="R8" s="223"/>
      <c r="S8" s="223">
        <v>100</v>
      </c>
      <c r="T8" s="223">
        <v>90</v>
      </c>
      <c r="U8" s="223"/>
      <c r="V8" s="223"/>
      <c r="W8" s="223"/>
      <c r="X8" s="223"/>
      <c r="Y8" s="223"/>
      <c r="Z8" s="223"/>
      <c r="AA8" s="223">
        <v>83</v>
      </c>
      <c r="AB8" s="223">
        <v>92</v>
      </c>
      <c r="AC8" s="223">
        <v>98</v>
      </c>
      <c r="AD8" s="223">
        <v>100</v>
      </c>
      <c r="AE8" s="224">
        <v>99</v>
      </c>
      <c r="AF8" s="186"/>
      <c r="AG8" s="186"/>
      <c r="AH8" s="186"/>
      <c r="AI8" s="186">
        <v>84</v>
      </c>
      <c r="AJ8" s="186"/>
      <c r="AK8" s="186"/>
      <c r="AL8" s="186">
        <v>90</v>
      </c>
      <c r="AM8" s="186">
        <v>90</v>
      </c>
      <c r="AN8" s="186">
        <v>95</v>
      </c>
      <c r="AO8" s="186">
        <v>100</v>
      </c>
      <c r="AP8" s="186"/>
      <c r="AQ8" s="186"/>
      <c r="AR8" s="221"/>
      <c r="AS8" s="221">
        <v>60</v>
      </c>
      <c r="AT8" s="221"/>
      <c r="AU8" s="221"/>
      <c r="AV8" s="221"/>
      <c r="AW8" s="221">
        <v>81</v>
      </c>
      <c r="AX8" s="221">
        <v>82</v>
      </c>
      <c r="AY8" s="221"/>
      <c r="AZ8" s="221">
        <v>82</v>
      </c>
      <c r="BA8" s="221">
        <v>89</v>
      </c>
      <c r="BB8" s="221">
        <v>72</v>
      </c>
      <c r="BC8" s="221"/>
      <c r="BD8" s="221"/>
      <c r="BE8" s="221"/>
      <c r="BF8" s="221"/>
      <c r="BG8" s="221"/>
      <c r="BH8" s="221"/>
      <c r="BI8" s="221"/>
      <c r="BJ8" s="221"/>
      <c r="BK8" s="221"/>
      <c r="BL8" s="221"/>
      <c r="BM8" s="40">
        <f t="shared" ref="BM8:BM29" si="3">IF(COUNTIF(E8:K8,"&gt;59")=COUNTA(E8:K8),(IF(COUNTA(E8:K8&gt;0),SUM(E8:K8)/COUNT(E8:K8),"св")),"Нет п/оц.")</f>
        <v>93.166666666666671</v>
      </c>
      <c r="BN8" s="40">
        <f t="shared" ref="BN8:BN29" si="4">IF(COUNTIF(L8:Q8,"&gt;59")=COUNTA(L8:Q8),(IF(COUNTA(L8:Q8&gt;0),SUM(L8:Q8)/COUNT(L8:Q8),"св")),"Нет п/оц.")</f>
        <v>92</v>
      </c>
      <c r="BO8" s="74">
        <f t="shared" ref="BO8:BO29" si="5">IF(COUNTIF(R8:AD8,"&gt;59")=COUNTA(R8:AD8),(IF(COUNTA(R8:AD8&gt;0),SUM(R8:AD8)/COUNT(R8:AD8),"св")),"Нет п/оц.")</f>
        <v>93.833333333333329</v>
      </c>
      <c r="BP8" s="74">
        <f t="shared" ref="BP8:BP29" si="6">IF(COUNTIF(AE8:AQ8,"&gt;59")=COUNTA(AE8:AQ8),(IF(COUNTA(AE8:AQ8&gt;0),SUM(AE8:AQ8)/COUNT(AE8:AQ8),"св")),"Нет п/оц.")</f>
        <v>93</v>
      </c>
      <c r="BQ8" s="74">
        <f t="shared" ref="BQ8:BQ29" si="7">IF(COUNTIF(AR8:BB8,"&gt;59")=COUNTA(AR8:BB8),(IF(COUNTA(AR8:BB8&gt;0),SUM(AR8:BB8)/COUNT(AR8:BB8),"св")),"Нет п/оц.")</f>
        <v>77.666666666666671</v>
      </c>
      <c r="BR8" s="74" t="e">
        <f t="shared" ref="BR8:BR29" si="8">IF(COUNTIF(BC8:BL8,"&gt;59")=COUNTA(BC8:BL8),(IF(COUNTA(BC8:BL8&gt;0),SUM(BC8:BL8)/COUNT(BC8:BL8),"св")),"Нет п/оц.")</f>
        <v>#DIV/0!</v>
      </c>
      <c r="BS8" s="25">
        <f t="shared" ref="BS8:BS29" si="9">IF(COUNTIF(E8:BL8,"&gt;59")=COUNTA(E8:BL8),(IF(COUNTA(E8:BL8)&gt;0,SUM(E8:BL8)/COUNT(E8:BL8),"св")),"Нет п/оц.")</f>
        <v>89.933333333333337</v>
      </c>
      <c r="BT8" s="24">
        <f t="shared" ref="BT8:BT29" si="10">COUNTIF(E8:BL8,"&gt;=90")</f>
        <v>18</v>
      </c>
      <c r="BU8" s="24">
        <f t="shared" ref="BU8:BU29" si="11">COUNTIFS(E8:BL8,"&gt;=74",E8:BL8,"&lt;90")</f>
        <v>10</v>
      </c>
      <c r="BV8" s="24">
        <f t="shared" ref="BV8:BV29" si="12">COUNTIFS(E8:BL8,"&gt;=60",E8:BL8,"&lt;74")</f>
        <v>2</v>
      </c>
      <c r="BW8" s="238">
        <f t="shared" ref="BW8:BW29" si="13">BV8+BU8+BT8</f>
        <v>30</v>
      </c>
      <c r="BX8" s="73">
        <f t="shared" ref="BX8:BX29" si="14">BT8/BW8*100</f>
        <v>60</v>
      </c>
      <c r="BZ8" s="22">
        <f t="shared" ref="BZ8:BZ29" si="15">COUNTIF(E8:BL8,"&lt;60")+COUNTIF(E8:BL8,"=нз")</f>
        <v>0</v>
      </c>
    </row>
    <row r="9" spans="1:78" s="22" customFormat="1" ht="18" x14ac:dyDescent="0.25">
      <c r="A9" s="65">
        <v>3</v>
      </c>
      <c r="B9" s="132" t="s">
        <v>157</v>
      </c>
      <c r="C9" s="48" t="s">
        <v>94</v>
      </c>
      <c r="D9" s="56" t="s">
        <v>73</v>
      </c>
      <c r="E9" s="223"/>
      <c r="F9" s="223">
        <v>81</v>
      </c>
      <c r="G9" s="223">
        <v>93</v>
      </c>
      <c r="H9" s="223">
        <v>72</v>
      </c>
      <c r="I9" s="223">
        <v>71</v>
      </c>
      <c r="J9" s="223">
        <v>98</v>
      </c>
      <c r="K9" s="223">
        <v>95</v>
      </c>
      <c r="L9" s="223">
        <v>64</v>
      </c>
      <c r="M9" s="223">
        <v>78</v>
      </c>
      <c r="N9" s="223">
        <v>100</v>
      </c>
      <c r="O9" s="223">
        <v>80</v>
      </c>
      <c r="P9" s="223">
        <v>74</v>
      </c>
      <c r="Q9" s="223">
        <v>63</v>
      </c>
      <c r="R9" s="223"/>
      <c r="S9" s="223">
        <v>94</v>
      </c>
      <c r="T9" s="223">
        <v>87</v>
      </c>
      <c r="U9" s="223"/>
      <c r="V9" s="223">
        <v>82</v>
      </c>
      <c r="W9" s="223"/>
      <c r="X9" s="223"/>
      <c r="Y9" s="223"/>
      <c r="Z9" s="223"/>
      <c r="AA9" s="223"/>
      <c r="AB9" s="223">
        <v>75</v>
      </c>
      <c r="AC9" s="223">
        <v>71</v>
      </c>
      <c r="AD9" s="223">
        <v>97</v>
      </c>
      <c r="AE9" s="224">
        <v>95</v>
      </c>
      <c r="AF9" s="186"/>
      <c r="AG9" s="186"/>
      <c r="AH9" s="186"/>
      <c r="AI9" s="186"/>
      <c r="AJ9" s="186"/>
      <c r="AK9" s="186"/>
      <c r="AL9" s="186">
        <v>78</v>
      </c>
      <c r="AM9" s="186">
        <v>84</v>
      </c>
      <c r="AN9" s="186">
        <v>90</v>
      </c>
      <c r="AO9" s="186">
        <v>99</v>
      </c>
      <c r="AP9" s="186">
        <v>77</v>
      </c>
      <c r="AQ9" s="186"/>
      <c r="AR9" s="221">
        <v>75</v>
      </c>
      <c r="AS9" s="221"/>
      <c r="AT9" s="221"/>
      <c r="AU9" s="221"/>
      <c r="AV9" s="221"/>
      <c r="AW9" s="221">
        <v>80</v>
      </c>
      <c r="AX9" s="221">
        <v>86</v>
      </c>
      <c r="AY9" s="221"/>
      <c r="AZ9" s="221">
        <v>74</v>
      </c>
      <c r="BA9" s="221">
        <v>95</v>
      </c>
      <c r="BB9" s="221">
        <v>74</v>
      </c>
      <c r="BC9" s="221"/>
      <c r="BD9" s="221"/>
      <c r="BE9" s="221"/>
      <c r="BF9" s="221"/>
      <c r="BG9" s="221"/>
      <c r="BH9" s="221"/>
      <c r="BI9" s="221"/>
      <c r="BJ9" s="221"/>
      <c r="BK9" s="221"/>
      <c r="BL9" s="221"/>
      <c r="BM9" s="40">
        <f t="shared" si="3"/>
        <v>85</v>
      </c>
      <c r="BN9" s="40">
        <f t="shared" si="4"/>
        <v>76.5</v>
      </c>
      <c r="BO9" s="74">
        <f t="shared" si="5"/>
        <v>84.333333333333329</v>
      </c>
      <c r="BP9" s="74">
        <f t="shared" si="6"/>
        <v>87.166666666666671</v>
      </c>
      <c r="BQ9" s="74">
        <f t="shared" si="7"/>
        <v>80.666666666666671</v>
      </c>
      <c r="BR9" s="74" t="e">
        <f t="shared" si="8"/>
        <v>#DIV/0!</v>
      </c>
      <c r="BS9" s="25">
        <f t="shared" si="9"/>
        <v>82.733333333333334</v>
      </c>
      <c r="BT9" s="24">
        <f t="shared" si="10"/>
        <v>10</v>
      </c>
      <c r="BU9" s="24">
        <f t="shared" si="11"/>
        <v>15</v>
      </c>
      <c r="BV9" s="24">
        <f t="shared" si="12"/>
        <v>5</v>
      </c>
      <c r="BW9" s="24">
        <f t="shared" si="13"/>
        <v>30</v>
      </c>
      <c r="BX9" s="25">
        <f t="shared" si="14"/>
        <v>33.333333333333329</v>
      </c>
      <c r="BZ9" s="22">
        <f t="shared" si="15"/>
        <v>0</v>
      </c>
    </row>
    <row r="10" spans="1:78" s="22" customFormat="1" ht="18" x14ac:dyDescent="0.25">
      <c r="A10" s="65">
        <v>4</v>
      </c>
      <c r="B10" s="132" t="s">
        <v>159</v>
      </c>
      <c r="C10" s="48" t="s">
        <v>94</v>
      </c>
      <c r="D10" s="56"/>
      <c r="E10" s="223"/>
      <c r="F10" s="223">
        <v>90</v>
      </c>
      <c r="G10" s="223">
        <v>98</v>
      </c>
      <c r="H10" s="223">
        <v>97</v>
      </c>
      <c r="I10" s="223">
        <v>88</v>
      </c>
      <c r="J10" s="223">
        <v>97</v>
      </c>
      <c r="K10" s="223">
        <v>95</v>
      </c>
      <c r="L10" s="223">
        <v>76</v>
      </c>
      <c r="M10" s="223">
        <v>74</v>
      </c>
      <c r="N10" s="223">
        <v>100</v>
      </c>
      <c r="O10" s="223">
        <v>85</v>
      </c>
      <c r="P10" s="223">
        <v>85</v>
      </c>
      <c r="Q10" s="223">
        <v>67</v>
      </c>
      <c r="R10" s="223"/>
      <c r="S10" s="223">
        <v>100</v>
      </c>
      <c r="T10" s="223">
        <v>94</v>
      </c>
      <c r="U10" s="223"/>
      <c r="V10" s="223"/>
      <c r="W10" s="223"/>
      <c r="X10" s="223"/>
      <c r="Y10" s="223"/>
      <c r="Z10" s="223"/>
      <c r="AA10" s="223">
        <v>92</v>
      </c>
      <c r="AB10" s="223">
        <v>77</v>
      </c>
      <c r="AC10" s="223">
        <v>92</v>
      </c>
      <c r="AD10" s="223">
        <v>98</v>
      </c>
      <c r="AE10" s="224">
        <v>99</v>
      </c>
      <c r="AF10" s="186"/>
      <c r="AG10" s="186"/>
      <c r="AH10" s="186"/>
      <c r="AI10" s="186">
        <v>98</v>
      </c>
      <c r="AJ10" s="186"/>
      <c r="AK10" s="186">
        <v>90</v>
      </c>
      <c r="AL10" s="186"/>
      <c r="AM10" s="186">
        <v>92</v>
      </c>
      <c r="AN10" s="186">
        <v>97</v>
      </c>
      <c r="AO10" s="186">
        <v>100</v>
      </c>
      <c r="AP10" s="186"/>
      <c r="AQ10" s="186"/>
      <c r="AR10" s="221"/>
      <c r="AS10" s="221">
        <v>90</v>
      </c>
      <c r="AT10" s="221"/>
      <c r="AU10" s="221"/>
      <c r="AV10" s="221"/>
      <c r="AW10" s="221">
        <v>74</v>
      </c>
      <c r="AX10" s="221">
        <v>83</v>
      </c>
      <c r="AY10" s="221"/>
      <c r="AZ10" s="221">
        <v>74</v>
      </c>
      <c r="BA10" s="221">
        <v>91</v>
      </c>
      <c r="BB10" s="221">
        <v>95</v>
      </c>
      <c r="BC10" s="221"/>
      <c r="BD10" s="221"/>
      <c r="BE10" s="221"/>
      <c r="BF10" s="221"/>
      <c r="BG10" s="221"/>
      <c r="BH10" s="221"/>
      <c r="BI10" s="221"/>
      <c r="BJ10" s="221"/>
      <c r="BK10" s="221"/>
      <c r="BL10" s="221"/>
      <c r="BM10" s="40">
        <f t="shared" si="3"/>
        <v>94.166666666666671</v>
      </c>
      <c r="BN10" s="40">
        <f t="shared" si="4"/>
        <v>81.166666666666671</v>
      </c>
      <c r="BO10" s="74">
        <f t="shared" si="5"/>
        <v>92.166666666666671</v>
      </c>
      <c r="BP10" s="74">
        <f t="shared" si="6"/>
        <v>96</v>
      </c>
      <c r="BQ10" s="74">
        <f t="shared" si="7"/>
        <v>84.5</v>
      </c>
      <c r="BR10" s="74" t="e">
        <f t="shared" si="8"/>
        <v>#DIV/0!</v>
      </c>
      <c r="BS10" s="25">
        <f t="shared" si="9"/>
        <v>89.6</v>
      </c>
      <c r="BT10" s="24">
        <f t="shared" si="10"/>
        <v>20</v>
      </c>
      <c r="BU10" s="24">
        <f t="shared" si="11"/>
        <v>9</v>
      </c>
      <c r="BV10" s="24">
        <f t="shared" si="12"/>
        <v>1</v>
      </c>
      <c r="BW10" s="24">
        <f t="shared" si="13"/>
        <v>30</v>
      </c>
      <c r="BX10" s="25">
        <f t="shared" si="14"/>
        <v>66.666666666666657</v>
      </c>
      <c r="BZ10" s="22">
        <f t="shared" si="15"/>
        <v>0</v>
      </c>
    </row>
    <row r="11" spans="1:78" s="22" customFormat="1" ht="18" x14ac:dyDescent="0.25">
      <c r="A11" s="65">
        <v>5</v>
      </c>
      <c r="B11" s="132" t="s">
        <v>138</v>
      </c>
      <c r="C11" s="48" t="s">
        <v>94</v>
      </c>
      <c r="D11" s="56"/>
      <c r="E11" s="223"/>
      <c r="F11" s="223">
        <v>90</v>
      </c>
      <c r="G11" s="223">
        <v>92</v>
      </c>
      <c r="H11" s="223">
        <v>90</v>
      </c>
      <c r="I11" s="223">
        <v>91</v>
      </c>
      <c r="J11" s="223">
        <v>94</v>
      </c>
      <c r="K11" s="223">
        <v>98</v>
      </c>
      <c r="L11" s="223">
        <v>93</v>
      </c>
      <c r="M11" s="223">
        <v>90</v>
      </c>
      <c r="N11" s="223">
        <v>100</v>
      </c>
      <c r="O11" s="223">
        <v>92</v>
      </c>
      <c r="P11" s="223">
        <v>91</v>
      </c>
      <c r="Q11" s="223">
        <v>91</v>
      </c>
      <c r="R11" s="223"/>
      <c r="S11" s="223">
        <v>91</v>
      </c>
      <c r="T11" s="223">
        <v>100</v>
      </c>
      <c r="U11" s="223"/>
      <c r="V11" s="223"/>
      <c r="W11" s="223">
        <v>90</v>
      </c>
      <c r="X11" s="223"/>
      <c r="Y11" s="223"/>
      <c r="Z11" s="223"/>
      <c r="AA11" s="223"/>
      <c r="AB11" s="223">
        <v>100</v>
      </c>
      <c r="AC11" s="223">
        <v>100</v>
      </c>
      <c r="AD11" s="223">
        <v>99</v>
      </c>
      <c r="AE11" s="294">
        <v>95</v>
      </c>
      <c r="AF11" s="295">
        <v>93</v>
      </c>
      <c r="AG11" s="295"/>
      <c r="AH11" s="295"/>
      <c r="AI11" s="295"/>
      <c r="AJ11" s="295"/>
      <c r="AK11" s="295"/>
      <c r="AL11" s="295">
        <v>93</v>
      </c>
      <c r="AM11" s="295">
        <v>100</v>
      </c>
      <c r="AN11" s="295">
        <v>96</v>
      </c>
      <c r="AO11" s="295">
        <v>93</v>
      </c>
      <c r="AP11" s="295"/>
      <c r="AQ11" s="186"/>
      <c r="AR11" s="221"/>
      <c r="AS11" s="221"/>
      <c r="AT11" s="221"/>
      <c r="AU11" s="221">
        <v>92</v>
      </c>
      <c r="AV11" s="221"/>
      <c r="AW11" s="221">
        <v>99</v>
      </c>
      <c r="AX11" s="221">
        <v>100</v>
      </c>
      <c r="AY11" s="221"/>
      <c r="AZ11" s="221">
        <v>97</v>
      </c>
      <c r="BA11" s="221">
        <v>99</v>
      </c>
      <c r="BB11" s="221">
        <v>97</v>
      </c>
      <c r="BC11" s="221"/>
      <c r="BD11" s="221"/>
      <c r="BE11" s="221"/>
      <c r="BF11" s="221"/>
      <c r="BG11" s="221"/>
      <c r="BH11" s="221"/>
      <c r="BI11" s="221"/>
      <c r="BJ11" s="221"/>
      <c r="BK11" s="221"/>
      <c r="BL11" s="221"/>
      <c r="BM11" s="40">
        <f t="shared" si="3"/>
        <v>92.5</v>
      </c>
      <c r="BN11" s="40">
        <f t="shared" si="4"/>
        <v>92.833333333333329</v>
      </c>
      <c r="BO11" s="74">
        <f t="shared" si="5"/>
        <v>96.666666666666671</v>
      </c>
      <c r="BP11" s="74">
        <f t="shared" si="6"/>
        <v>95</v>
      </c>
      <c r="BQ11" s="74">
        <f t="shared" si="7"/>
        <v>97.333333333333329</v>
      </c>
      <c r="BR11" s="74" t="e">
        <f t="shared" si="8"/>
        <v>#DIV/0!</v>
      </c>
      <c r="BS11" s="25">
        <f>IF(COUNTIF(E11:BL11,"&gt;59")=COUNTA(E11:BL11),(IF(COUNTA(E11:BL11)&gt;0,SUM(E11:BL11)/COUNT(E11:BL11),"св")),"Нет п/оц.")</f>
        <v>94.86666666666666</v>
      </c>
      <c r="BT11" s="24">
        <f t="shared" si="10"/>
        <v>30</v>
      </c>
      <c r="BU11" s="24">
        <f t="shared" si="11"/>
        <v>0</v>
      </c>
      <c r="BV11" s="24">
        <f t="shared" si="12"/>
        <v>0</v>
      </c>
      <c r="BW11" s="24">
        <f t="shared" si="13"/>
        <v>30</v>
      </c>
      <c r="BX11" s="25">
        <f t="shared" si="14"/>
        <v>100</v>
      </c>
      <c r="BZ11" s="22">
        <f t="shared" si="15"/>
        <v>0</v>
      </c>
    </row>
    <row r="12" spans="1:78" s="206" customFormat="1" ht="18" x14ac:dyDescent="0.25">
      <c r="A12" s="65">
        <v>6</v>
      </c>
      <c r="B12" s="132" t="s">
        <v>139</v>
      </c>
      <c r="C12" s="48" t="s">
        <v>94</v>
      </c>
      <c r="D12" s="56"/>
      <c r="E12" s="229"/>
      <c r="F12" s="229">
        <v>84</v>
      </c>
      <c r="G12" s="229">
        <v>95</v>
      </c>
      <c r="H12" s="229">
        <v>82</v>
      </c>
      <c r="I12" s="229">
        <v>90</v>
      </c>
      <c r="J12" s="229">
        <v>88</v>
      </c>
      <c r="K12" s="229">
        <v>96</v>
      </c>
      <c r="L12" s="229">
        <v>87</v>
      </c>
      <c r="M12" s="229">
        <v>82</v>
      </c>
      <c r="N12" s="229">
        <v>99</v>
      </c>
      <c r="O12" s="229">
        <v>92</v>
      </c>
      <c r="P12" s="229">
        <v>91</v>
      </c>
      <c r="Q12" s="229">
        <v>84</v>
      </c>
      <c r="R12" s="229"/>
      <c r="S12" s="229">
        <v>91</v>
      </c>
      <c r="T12" s="229">
        <v>93</v>
      </c>
      <c r="U12" s="229"/>
      <c r="V12" s="229"/>
      <c r="W12" s="229"/>
      <c r="X12" s="229"/>
      <c r="Y12" s="229"/>
      <c r="Z12" s="229">
        <v>94</v>
      </c>
      <c r="AA12" s="229"/>
      <c r="AB12" s="229">
        <v>100</v>
      </c>
      <c r="AC12" s="229">
        <v>100</v>
      </c>
      <c r="AD12" s="229">
        <v>98</v>
      </c>
      <c r="AE12" s="296">
        <v>90</v>
      </c>
      <c r="AF12" s="297"/>
      <c r="AG12" s="297"/>
      <c r="AH12" s="297">
        <v>92</v>
      </c>
      <c r="AI12" s="297"/>
      <c r="AJ12" s="297"/>
      <c r="AK12" s="297"/>
      <c r="AL12" s="297">
        <v>90</v>
      </c>
      <c r="AM12" s="297">
        <v>100</v>
      </c>
      <c r="AN12" s="297">
        <v>93</v>
      </c>
      <c r="AO12" s="297">
        <v>94</v>
      </c>
      <c r="AP12" s="297"/>
      <c r="AQ12" s="231"/>
      <c r="AR12" s="232"/>
      <c r="AS12" s="232"/>
      <c r="AT12" s="232"/>
      <c r="AU12" s="232"/>
      <c r="AV12" s="232">
        <v>90</v>
      </c>
      <c r="AW12" s="232">
        <v>95</v>
      </c>
      <c r="AX12" s="232">
        <v>99</v>
      </c>
      <c r="AY12" s="232"/>
      <c r="AZ12" s="232">
        <v>92</v>
      </c>
      <c r="BA12" s="232">
        <v>99</v>
      </c>
      <c r="BB12" s="232">
        <v>91</v>
      </c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02">
        <f t="shared" si="3"/>
        <v>89.166666666666671</v>
      </c>
      <c r="BN12" s="202">
        <f t="shared" si="4"/>
        <v>89.166666666666671</v>
      </c>
      <c r="BO12" s="203">
        <f t="shared" si="5"/>
        <v>96</v>
      </c>
      <c r="BP12" s="203">
        <f t="shared" si="6"/>
        <v>93.166666666666671</v>
      </c>
      <c r="BQ12" s="203">
        <f t="shared" si="7"/>
        <v>94.333333333333329</v>
      </c>
      <c r="BR12" s="203" t="e">
        <f t="shared" si="8"/>
        <v>#DIV/0!</v>
      </c>
      <c r="BS12" s="204">
        <f t="shared" si="9"/>
        <v>92.36666666666666</v>
      </c>
      <c r="BT12" s="205">
        <f t="shared" si="10"/>
        <v>24</v>
      </c>
      <c r="BU12" s="205">
        <f t="shared" si="11"/>
        <v>6</v>
      </c>
      <c r="BV12" s="205">
        <f t="shared" si="12"/>
        <v>0</v>
      </c>
      <c r="BW12" s="205">
        <f t="shared" si="13"/>
        <v>30</v>
      </c>
      <c r="BX12" s="204">
        <f t="shared" si="14"/>
        <v>80</v>
      </c>
      <c r="BZ12" s="206">
        <f t="shared" si="15"/>
        <v>0</v>
      </c>
    </row>
    <row r="13" spans="1:78" ht="18" x14ac:dyDescent="0.25">
      <c r="A13" s="200">
        <v>7</v>
      </c>
      <c r="B13" s="209" t="s">
        <v>140</v>
      </c>
      <c r="C13" s="48" t="s">
        <v>94</v>
      </c>
      <c r="D13" s="201" t="s">
        <v>73</v>
      </c>
      <c r="E13" s="225"/>
      <c r="F13" s="225">
        <v>85</v>
      </c>
      <c r="G13" s="225">
        <v>80</v>
      </c>
      <c r="H13" s="225">
        <v>74</v>
      </c>
      <c r="I13" s="225">
        <v>82</v>
      </c>
      <c r="J13" s="225">
        <v>77</v>
      </c>
      <c r="K13" s="225">
        <v>90</v>
      </c>
      <c r="L13" s="225">
        <v>80</v>
      </c>
      <c r="M13" s="225">
        <v>74</v>
      </c>
      <c r="N13" s="225">
        <v>99</v>
      </c>
      <c r="O13" s="225">
        <v>87</v>
      </c>
      <c r="P13" s="225">
        <v>79</v>
      </c>
      <c r="Q13" s="225">
        <v>75</v>
      </c>
      <c r="R13" s="225"/>
      <c r="S13" s="225">
        <v>82</v>
      </c>
      <c r="T13" s="225">
        <v>85</v>
      </c>
      <c r="U13" s="225"/>
      <c r="V13" s="225"/>
      <c r="W13" s="225"/>
      <c r="X13" s="225"/>
      <c r="Y13" s="225"/>
      <c r="Z13" s="225">
        <v>70</v>
      </c>
      <c r="AA13" s="225"/>
      <c r="AB13" s="225">
        <v>91</v>
      </c>
      <c r="AC13" s="225">
        <v>92</v>
      </c>
      <c r="AD13" s="225">
        <v>78</v>
      </c>
      <c r="AE13" s="298">
        <v>75</v>
      </c>
      <c r="AF13" s="299"/>
      <c r="AG13" s="299"/>
      <c r="AH13" s="299">
        <v>70</v>
      </c>
      <c r="AI13" s="299"/>
      <c r="AJ13" s="299"/>
      <c r="AK13" s="299"/>
      <c r="AL13" s="299">
        <v>82</v>
      </c>
      <c r="AM13" s="299">
        <v>100</v>
      </c>
      <c r="AN13" s="299">
        <v>70</v>
      </c>
      <c r="AO13" s="299">
        <v>81</v>
      </c>
      <c r="AP13" s="299"/>
      <c r="AQ13" s="189"/>
      <c r="AR13" s="227"/>
      <c r="AS13" s="227"/>
      <c r="AT13" s="227"/>
      <c r="AU13" s="227"/>
      <c r="AV13" s="227">
        <v>60</v>
      </c>
      <c r="AW13" s="227">
        <v>62</v>
      </c>
      <c r="AX13" s="227">
        <v>92</v>
      </c>
      <c r="AY13" s="227"/>
      <c r="AZ13" s="227">
        <v>75</v>
      </c>
      <c r="BA13" s="227">
        <v>99</v>
      </c>
      <c r="BB13" s="227">
        <v>72</v>
      </c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74">
        <f t="shared" si="3"/>
        <v>81.333333333333329</v>
      </c>
      <c r="BN13" s="74">
        <f t="shared" si="4"/>
        <v>82.333333333333329</v>
      </c>
      <c r="BO13" s="74">
        <f t="shared" si="5"/>
        <v>83</v>
      </c>
      <c r="BP13" s="74">
        <f t="shared" si="6"/>
        <v>79.666666666666671</v>
      </c>
      <c r="BQ13" s="74">
        <f t="shared" si="7"/>
        <v>76.666666666666671</v>
      </c>
      <c r="BR13" s="74" t="e">
        <f t="shared" si="8"/>
        <v>#DIV/0!</v>
      </c>
      <c r="BS13" s="25">
        <f t="shared" si="9"/>
        <v>80.599999999999994</v>
      </c>
      <c r="BT13" s="24">
        <f t="shared" si="10"/>
        <v>7</v>
      </c>
      <c r="BU13" s="24">
        <f t="shared" si="11"/>
        <v>17</v>
      </c>
      <c r="BV13" s="24">
        <f t="shared" si="12"/>
        <v>6</v>
      </c>
      <c r="BW13" s="24">
        <f t="shared" si="13"/>
        <v>30</v>
      </c>
      <c r="BX13" s="25">
        <f t="shared" si="14"/>
        <v>23.333333333333332</v>
      </c>
      <c r="BZ13" s="22">
        <f t="shared" si="15"/>
        <v>0</v>
      </c>
    </row>
    <row r="14" spans="1:78" s="5" customFormat="1" ht="18" x14ac:dyDescent="0.25">
      <c r="A14" s="65">
        <v>8</v>
      </c>
      <c r="B14" s="132" t="s">
        <v>141</v>
      </c>
      <c r="C14" s="48" t="s">
        <v>94</v>
      </c>
      <c r="D14" s="56" t="s">
        <v>73</v>
      </c>
      <c r="E14" s="223"/>
      <c r="F14" s="223">
        <v>68</v>
      </c>
      <c r="G14" s="223">
        <v>80</v>
      </c>
      <c r="H14" s="223">
        <v>65</v>
      </c>
      <c r="I14" s="223">
        <v>84</v>
      </c>
      <c r="J14" s="223">
        <v>62</v>
      </c>
      <c r="K14" s="223">
        <v>94</v>
      </c>
      <c r="L14" s="223">
        <v>66</v>
      </c>
      <c r="M14" s="223">
        <v>60</v>
      </c>
      <c r="N14" s="223">
        <v>68</v>
      </c>
      <c r="O14" s="223">
        <v>65</v>
      </c>
      <c r="P14" s="223">
        <v>70</v>
      </c>
      <c r="Q14" s="223">
        <v>60</v>
      </c>
      <c r="R14" s="223"/>
      <c r="S14" s="223">
        <v>64</v>
      </c>
      <c r="T14" s="223">
        <v>60</v>
      </c>
      <c r="U14" s="223"/>
      <c r="V14" s="223"/>
      <c r="W14" s="223">
        <v>60</v>
      </c>
      <c r="X14" s="223"/>
      <c r="Y14" s="223"/>
      <c r="Z14" s="223"/>
      <c r="AA14" s="223"/>
      <c r="AB14" s="223">
        <v>70</v>
      </c>
      <c r="AC14" s="223">
        <v>92</v>
      </c>
      <c r="AD14" s="223">
        <v>63</v>
      </c>
      <c r="AE14" s="294">
        <v>70</v>
      </c>
      <c r="AF14" s="295">
        <v>60</v>
      </c>
      <c r="AG14" s="295"/>
      <c r="AH14" s="295"/>
      <c r="AI14" s="295"/>
      <c r="AJ14" s="295"/>
      <c r="AK14" s="295">
        <v>70</v>
      </c>
      <c r="AL14" s="295"/>
      <c r="AM14" s="295">
        <v>100</v>
      </c>
      <c r="AN14" s="295">
        <v>68</v>
      </c>
      <c r="AO14" s="295">
        <v>67</v>
      </c>
      <c r="AP14" s="295"/>
      <c r="AQ14" s="186"/>
      <c r="AR14" s="221"/>
      <c r="AS14" s="221"/>
      <c r="AT14" s="221"/>
      <c r="AU14" s="221">
        <v>60</v>
      </c>
      <c r="AV14" s="221"/>
      <c r="AW14" s="221">
        <v>69</v>
      </c>
      <c r="AX14" s="221">
        <v>60</v>
      </c>
      <c r="AY14" s="221"/>
      <c r="AZ14" s="221">
        <v>70</v>
      </c>
      <c r="BA14" s="221">
        <v>99</v>
      </c>
      <c r="BB14" s="221">
        <v>60</v>
      </c>
      <c r="BC14" s="221"/>
      <c r="BD14" s="221"/>
      <c r="BE14" s="221"/>
      <c r="BF14" s="221"/>
      <c r="BG14" s="221"/>
      <c r="BH14" s="221"/>
      <c r="BI14" s="221"/>
      <c r="BJ14" s="221"/>
      <c r="BK14" s="221"/>
      <c r="BL14" s="221"/>
      <c r="BM14" s="40">
        <f t="shared" si="3"/>
        <v>75.5</v>
      </c>
      <c r="BN14" s="40">
        <f t="shared" si="4"/>
        <v>64.833333333333329</v>
      </c>
      <c r="BO14" s="74">
        <f t="shared" si="5"/>
        <v>68.166666666666671</v>
      </c>
      <c r="BP14" s="74">
        <f t="shared" si="6"/>
        <v>72.5</v>
      </c>
      <c r="BQ14" s="74">
        <f t="shared" si="7"/>
        <v>69.666666666666671</v>
      </c>
      <c r="BR14" s="74" t="e">
        <f t="shared" si="8"/>
        <v>#DIV/0!</v>
      </c>
      <c r="BS14" s="25">
        <f t="shared" si="9"/>
        <v>70.13333333333334</v>
      </c>
      <c r="BT14" s="24">
        <f t="shared" si="10"/>
        <v>4</v>
      </c>
      <c r="BU14" s="24">
        <f t="shared" si="11"/>
        <v>2</v>
      </c>
      <c r="BV14" s="24">
        <f t="shared" si="12"/>
        <v>24</v>
      </c>
      <c r="BW14" s="24">
        <f t="shared" si="13"/>
        <v>30</v>
      </c>
      <c r="BX14" s="25">
        <f t="shared" si="14"/>
        <v>13.333333333333334</v>
      </c>
      <c r="BZ14" s="22">
        <f t="shared" si="15"/>
        <v>0</v>
      </c>
    </row>
    <row r="15" spans="1:78" s="5" customFormat="1" ht="18" x14ac:dyDescent="0.25">
      <c r="A15" s="65">
        <v>9</v>
      </c>
      <c r="B15" s="132" t="s">
        <v>142</v>
      </c>
      <c r="C15" s="48" t="s">
        <v>94</v>
      </c>
      <c r="D15" s="56" t="s">
        <v>73</v>
      </c>
      <c r="E15" s="223"/>
      <c r="F15" s="223">
        <v>68</v>
      </c>
      <c r="G15" s="223">
        <v>95</v>
      </c>
      <c r="H15" s="223">
        <v>60</v>
      </c>
      <c r="I15" s="223">
        <v>71</v>
      </c>
      <c r="J15" s="223">
        <v>65</v>
      </c>
      <c r="K15" s="223">
        <v>90</v>
      </c>
      <c r="L15" s="223">
        <v>60</v>
      </c>
      <c r="M15" s="223">
        <v>60</v>
      </c>
      <c r="N15" s="223">
        <v>60</v>
      </c>
      <c r="O15" s="223">
        <v>74</v>
      </c>
      <c r="P15" s="223">
        <v>84</v>
      </c>
      <c r="Q15" s="223">
        <v>60</v>
      </c>
      <c r="R15" s="223"/>
      <c r="S15" s="223">
        <v>60</v>
      </c>
      <c r="T15" s="223">
        <v>60</v>
      </c>
      <c r="U15" s="223"/>
      <c r="V15" s="223"/>
      <c r="W15" s="223"/>
      <c r="X15" s="223"/>
      <c r="Y15" s="223"/>
      <c r="Z15" s="223">
        <v>20</v>
      </c>
      <c r="AA15" s="223"/>
      <c r="AB15" s="223">
        <v>82</v>
      </c>
      <c r="AC15" s="223">
        <v>75</v>
      </c>
      <c r="AD15" s="223">
        <v>63</v>
      </c>
      <c r="AE15" s="294">
        <v>85</v>
      </c>
      <c r="AF15" s="295"/>
      <c r="AG15" s="295"/>
      <c r="AH15" s="295">
        <v>0</v>
      </c>
      <c r="AI15" s="295"/>
      <c r="AJ15" s="295"/>
      <c r="AK15" s="295"/>
      <c r="AL15" s="295">
        <v>65</v>
      </c>
      <c r="AM15" s="295">
        <v>85</v>
      </c>
      <c r="AN15" s="295">
        <v>67</v>
      </c>
      <c r="AO15" s="295">
        <v>71</v>
      </c>
      <c r="AP15" s="295"/>
      <c r="AQ15" s="186"/>
      <c r="AR15" s="221"/>
      <c r="AS15" s="221"/>
      <c r="AT15" s="221"/>
      <c r="AU15" s="221"/>
      <c r="AV15" s="221">
        <v>0</v>
      </c>
      <c r="AW15" s="221">
        <v>0</v>
      </c>
      <c r="AX15" s="221">
        <v>0</v>
      </c>
      <c r="AY15" s="221"/>
      <c r="AZ15" s="221">
        <v>0</v>
      </c>
      <c r="BA15" s="221">
        <v>0</v>
      </c>
      <c r="BB15" s="221">
        <v>0</v>
      </c>
      <c r="BC15" s="221"/>
      <c r="BD15" s="221"/>
      <c r="BE15" s="221"/>
      <c r="BF15" s="221"/>
      <c r="BG15" s="221"/>
      <c r="BH15" s="221"/>
      <c r="BI15" s="221"/>
      <c r="BJ15" s="221"/>
      <c r="BK15" s="221"/>
      <c r="BL15" s="221"/>
      <c r="BM15" s="40">
        <f t="shared" si="3"/>
        <v>74.833333333333329</v>
      </c>
      <c r="BN15" s="40">
        <f t="shared" si="4"/>
        <v>66.333333333333329</v>
      </c>
      <c r="BO15" s="74" t="str">
        <f t="shared" si="5"/>
        <v>Нет п/оц.</v>
      </c>
      <c r="BP15" s="74" t="str">
        <f t="shared" si="6"/>
        <v>Нет п/оц.</v>
      </c>
      <c r="BQ15" s="74" t="str">
        <f t="shared" si="7"/>
        <v>Нет п/оц.</v>
      </c>
      <c r="BR15" s="74" t="e">
        <f t="shared" si="8"/>
        <v>#DIV/0!</v>
      </c>
      <c r="BS15" s="25" t="str">
        <f t="shared" si="9"/>
        <v>Нет п/оц.</v>
      </c>
      <c r="BT15" s="24">
        <f t="shared" si="10"/>
        <v>2</v>
      </c>
      <c r="BU15" s="24">
        <f t="shared" si="11"/>
        <v>6</v>
      </c>
      <c r="BV15" s="24">
        <f t="shared" si="12"/>
        <v>14</v>
      </c>
      <c r="BW15" s="24">
        <f t="shared" si="13"/>
        <v>22</v>
      </c>
      <c r="BX15" s="25">
        <f t="shared" si="14"/>
        <v>9.0909090909090917</v>
      </c>
      <c r="BZ15" s="22">
        <f t="shared" si="15"/>
        <v>8</v>
      </c>
    </row>
    <row r="16" spans="1:78" s="5" customFormat="1" ht="18" x14ac:dyDescent="0.25">
      <c r="A16" s="65">
        <v>10</v>
      </c>
      <c r="B16" s="132" t="s">
        <v>143</v>
      </c>
      <c r="C16" s="48" t="s">
        <v>94</v>
      </c>
      <c r="D16" s="56" t="s">
        <v>73</v>
      </c>
      <c r="E16" s="223"/>
      <c r="F16" s="223">
        <v>90</v>
      </c>
      <c r="G16" s="223">
        <v>95</v>
      </c>
      <c r="H16" s="223">
        <v>79</v>
      </c>
      <c r="I16" s="223">
        <v>90</v>
      </c>
      <c r="J16" s="223">
        <v>88</v>
      </c>
      <c r="K16" s="223">
        <v>96</v>
      </c>
      <c r="L16" s="223">
        <v>94</v>
      </c>
      <c r="M16" s="223">
        <v>82</v>
      </c>
      <c r="N16" s="223">
        <v>100</v>
      </c>
      <c r="O16" s="223">
        <v>94</v>
      </c>
      <c r="P16" s="223">
        <v>92</v>
      </c>
      <c r="Q16" s="223">
        <v>70</v>
      </c>
      <c r="R16" s="223"/>
      <c r="S16" s="223">
        <v>69</v>
      </c>
      <c r="T16" s="223">
        <v>63</v>
      </c>
      <c r="U16" s="223"/>
      <c r="V16" s="223"/>
      <c r="W16" s="223"/>
      <c r="X16" s="223"/>
      <c r="Y16" s="223"/>
      <c r="Z16" s="223">
        <v>94</v>
      </c>
      <c r="AA16" s="223"/>
      <c r="AB16" s="223">
        <v>100</v>
      </c>
      <c r="AC16" s="223">
        <v>97</v>
      </c>
      <c r="AD16" s="223">
        <v>75</v>
      </c>
      <c r="AE16" s="294">
        <v>80</v>
      </c>
      <c r="AF16" s="295"/>
      <c r="AG16" s="295"/>
      <c r="AH16" s="295">
        <v>92</v>
      </c>
      <c r="AI16" s="295"/>
      <c r="AJ16" s="295"/>
      <c r="AK16" s="295"/>
      <c r="AL16" s="295">
        <v>78</v>
      </c>
      <c r="AM16" s="295">
        <v>100</v>
      </c>
      <c r="AN16" s="295">
        <v>74</v>
      </c>
      <c r="AO16" s="295">
        <v>79</v>
      </c>
      <c r="AP16" s="295"/>
      <c r="AQ16" s="186"/>
      <c r="AR16" s="221"/>
      <c r="AS16" s="221"/>
      <c r="AT16" s="221"/>
      <c r="AU16" s="221"/>
      <c r="AV16" s="221">
        <v>90</v>
      </c>
      <c r="AW16" s="221">
        <v>64</v>
      </c>
      <c r="AX16" s="221">
        <v>64</v>
      </c>
      <c r="AY16" s="221"/>
      <c r="AZ16" s="221">
        <v>71</v>
      </c>
      <c r="BA16" s="221">
        <v>98</v>
      </c>
      <c r="BB16" s="221">
        <v>78</v>
      </c>
      <c r="BC16" s="221"/>
      <c r="BD16" s="221"/>
      <c r="BE16" s="221"/>
      <c r="BF16" s="221"/>
      <c r="BG16" s="221"/>
      <c r="BH16" s="221"/>
      <c r="BI16" s="221"/>
      <c r="BJ16" s="221"/>
      <c r="BK16" s="221"/>
      <c r="BL16" s="221"/>
      <c r="BM16" s="40">
        <f t="shared" si="3"/>
        <v>89.666666666666671</v>
      </c>
      <c r="BN16" s="40">
        <f t="shared" si="4"/>
        <v>88.666666666666671</v>
      </c>
      <c r="BO16" s="74">
        <f t="shared" si="5"/>
        <v>83</v>
      </c>
      <c r="BP16" s="74">
        <f t="shared" si="6"/>
        <v>83.833333333333329</v>
      </c>
      <c r="BQ16" s="74">
        <f t="shared" si="7"/>
        <v>77.5</v>
      </c>
      <c r="BR16" s="74" t="e">
        <f t="shared" si="8"/>
        <v>#DIV/0!</v>
      </c>
      <c r="BS16" s="25">
        <f t="shared" si="9"/>
        <v>84.533333333333331</v>
      </c>
      <c r="BT16" s="24">
        <f t="shared" si="10"/>
        <v>15</v>
      </c>
      <c r="BU16" s="24">
        <f t="shared" si="11"/>
        <v>9</v>
      </c>
      <c r="BV16" s="24">
        <f t="shared" si="12"/>
        <v>6</v>
      </c>
      <c r="BW16" s="24">
        <f t="shared" si="13"/>
        <v>30</v>
      </c>
      <c r="BX16" s="25">
        <f t="shared" si="14"/>
        <v>50</v>
      </c>
      <c r="BZ16" s="22">
        <f t="shared" si="15"/>
        <v>0</v>
      </c>
    </row>
    <row r="17" spans="1:78" s="5" customFormat="1" ht="18" x14ac:dyDescent="0.25">
      <c r="A17" s="240">
        <v>11</v>
      </c>
      <c r="B17" s="241" t="s">
        <v>144</v>
      </c>
      <c r="C17" s="48" t="s">
        <v>94</v>
      </c>
      <c r="D17" s="242" t="s">
        <v>73</v>
      </c>
      <c r="E17" s="243"/>
      <c r="F17" s="243">
        <v>90</v>
      </c>
      <c r="G17" s="243">
        <v>92</v>
      </c>
      <c r="H17" s="243">
        <v>72</v>
      </c>
      <c r="I17" s="243">
        <v>80</v>
      </c>
      <c r="J17" s="243">
        <v>81</v>
      </c>
      <c r="K17" s="243">
        <v>98</v>
      </c>
      <c r="L17" s="243">
        <v>98</v>
      </c>
      <c r="M17" s="243">
        <v>64</v>
      </c>
      <c r="N17" s="243">
        <v>94</v>
      </c>
      <c r="O17" s="243">
        <v>85</v>
      </c>
      <c r="P17" s="243">
        <v>70</v>
      </c>
      <c r="Q17" s="243">
        <v>74</v>
      </c>
      <c r="R17" s="243"/>
      <c r="S17" s="243">
        <v>60</v>
      </c>
      <c r="T17" s="243">
        <v>60</v>
      </c>
      <c r="U17" s="243"/>
      <c r="V17" s="243"/>
      <c r="W17" s="243"/>
      <c r="X17" s="243"/>
      <c r="Y17" s="243"/>
      <c r="Z17" s="243">
        <v>30</v>
      </c>
      <c r="AA17" s="243"/>
      <c r="AB17" s="243">
        <v>100</v>
      </c>
      <c r="AC17" s="243">
        <v>87</v>
      </c>
      <c r="AD17" s="243">
        <v>60</v>
      </c>
      <c r="AE17" s="300">
        <v>85</v>
      </c>
      <c r="AF17" s="301"/>
      <c r="AG17" s="301"/>
      <c r="AH17" s="301">
        <v>0</v>
      </c>
      <c r="AI17" s="301"/>
      <c r="AJ17" s="301"/>
      <c r="AK17" s="301"/>
      <c r="AL17" s="301">
        <v>68</v>
      </c>
      <c r="AM17" s="301">
        <v>90</v>
      </c>
      <c r="AN17" s="301">
        <v>72</v>
      </c>
      <c r="AO17" s="301">
        <v>5</v>
      </c>
      <c r="AP17" s="301"/>
      <c r="AQ17" s="245"/>
      <c r="AR17" s="246"/>
      <c r="AS17" s="246"/>
      <c r="AT17" s="246"/>
      <c r="AU17" s="246"/>
      <c r="AV17" s="246">
        <v>0</v>
      </c>
      <c r="AW17" s="246">
        <v>14</v>
      </c>
      <c r="AX17" s="246">
        <v>60</v>
      </c>
      <c r="AY17" s="246"/>
      <c r="AZ17" s="246">
        <v>6</v>
      </c>
      <c r="BA17" s="246">
        <v>99</v>
      </c>
      <c r="BB17" s="246">
        <v>17</v>
      </c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7">
        <f t="shared" si="3"/>
        <v>85.5</v>
      </c>
      <c r="BN17" s="247">
        <f t="shared" si="4"/>
        <v>80.833333333333329</v>
      </c>
      <c r="BO17" s="248" t="str">
        <f t="shared" si="5"/>
        <v>Нет п/оц.</v>
      </c>
      <c r="BP17" s="248" t="str">
        <f t="shared" si="6"/>
        <v>Нет п/оц.</v>
      </c>
      <c r="BQ17" s="248" t="str">
        <f t="shared" si="7"/>
        <v>Нет п/оц.</v>
      </c>
      <c r="BR17" s="248" t="e">
        <f t="shared" si="8"/>
        <v>#DIV/0!</v>
      </c>
      <c r="BS17" s="239" t="str">
        <f t="shared" si="9"/>
        <v>Нет п/оц.</v>
      </c>
      <c r="BT17" s="249">
        <f t="shared" si="10"/>
        <v>8</v>
      </c>
      <c r="BU17" s="249">
        <f t="shared" si="11"/>
        <v>6</v>
      </c>
      <c r="BV17" s="249">
        <f t="shared" si="12"/>
        <v>9</v>
      </c>
      <c r="BW17" s="249">
        <f t="shared" si="13"/>
        <v>23</v>
      </c>
      <c r="BX17" s="239">
        <f t="shared" si="14"/>
        <v>34.782608695652172</v>
      </c>
      <c r="BZ17" s="22">
        <f t="shared" si="15"/>
        <v>7</v>
      </c>
    </row>
    <row r="18" spans="1:78" s="265" customFormat="1" ht="18" x14ac:dyDescent="0.25">
      <c r="A18" s="65">
        <v>13</v>
      </c>
      <c r="B18" s="132" t="s">
        <v>145</v>
      </c>
      <c r="C18" s="48" t="s">
        <v>94</v>
      </c>
      <c r="D18" s="56" t="s">
        <v>73</v>
      </c>
      <c r="E18" s="258"/>
      <c r="F18" s="258">
        <v>64</v>
      </c>
      <c r="G18" s="258">
        <v>90</v>
      </c>
      <c r="H18" s="258">
        <v>60</v>
      </c>
      <c r="I18" s="258">
        <v>81</v>
      </c>
      <c r="J18" s="258">
        <v>62</v>
      </c>
      <c r="K18" s="258">
        <v>95</v>
      </c>
      <c r="L18" s="258">
        <v>60</v>
      </c>
      <c r="M18" s="258">
        <v>65</v>
      </c>
      <c r="N18" s="258">
        <v>94</v>
      </c>
      <c r="O18" s="258">
        <v>72</v>
      </c>
      <c r="P18" s="258">
        <v>79</v>
      </c>
      <c r="Q18" s="258">
        <v>65</v>
      </c>
      <c r="R18" s="258"/>
      <c r="S18" s="258">
        <v>60</v>
      </c>
      <c r="T18" s="258">
        <v>66</v>
      </c>
      <c r="U18" s="258"/>
      <c r="V18" s="258"/>
      <c r="W18" s="258"/>
      <c r="X18" s="258"/>
      <c r="Y18" s="258"/>
      <c r="Z18" s="258"/>
      <c r="AA18" s="258">
        <v>61</v>
      </c>
      <c r="AB18" s="258">
        <v>95</v>
      </c>
      <c r="AC18" s="258">
        <v>100</v>
      </c>
      <c r="AD18" s="258">
        <v>75</v>
      </c>
      <c r="AE18" s="311">
        <v>80</v>
      </c>
      <c r="AF18" s="312"/>
      <c r="AG18" s="312"/>
      <c r="AH18" s="312"/>
      <c r="AI18" s="312">
        <v>61</v>
      </c>
      <c r="AJ18" s="312"/>
      <c r="AK18" s="312"/>
      <c r="AL18" s="312">
        <v>68</v>
      </c>
      <c r="AM18" s="312">
        <v>100</v>
      </c>
      <c r="AN18" s="312">
        <v>73</v>
      </c>
      <c r="AO18" s="312">
        <v>70</v>
      </c>
      <c r="AP18" s="312"/>
      <c r="AQ18" s="260"/>
      <c r="AR18" s="261"/>
      <c r="AS18" s="261">
        <v>68</v>
      </c>
      <c r="AT18" s="261"/>
      <c r="AU18" s="261"/>
      <c r="AV18" s="261"/>
      <c r="AW18" s="261">
        <v>68</v>
      </c>
      <c r="AX18" s="261">
        <v>67</v>
      </c>
      <c r="AY18" s="261"/>
      <c r="AZ18" s="261">
        <v>64</v>
      </c>
      <c r="BA18" s="261">
        <v>97</v>
      </c>
      <c r="BB18" s="261">
        <v>63</v>
      </c>
      <c r="BC18" s="261"/>
      <c r="BD18" s="261"/>
      <c r="BE18" s="261"/>
      <c r="BF18" s="261"/>
      <c r="BG18" s="261"/>
      <c r="BH18" s="261"/>
      <c r="BI18" s="261"/>
      <c r="BJ18" s="261"/>
      <c r="BK18" s="261"/>
      <c r="BL18" s="261"/>
      <c r="BM18" s="262">
        <f t="shared" si="3"/>
        <v>75.333333333333329</v>
      </c>
      <c r="BN18" s="262">
        <f t="shared" si="4"/>
        <v>72.5</v>
      </c>
      <c r="BO18" s="262">
        <f t="shared" si="5"/>
        <v>76.166666666666671</v>
      </c>
      <c r="BP18" s="262">
        <f t="shared" si="6"/>
        <v>75.333333333333329</v>
      </c>
      <c r="BQ18" s="262">
        <f t="shared" si="7"/>
        <v>71.166666666666671</v>
      </c>
      <c r="BR18" s="262" t="e">
        <f t="shared" si="8"/>
        <v>#DIV/0!</v>
      </c>
      <c r="BS18" s="263">
        <f t="shared" si="9"/>
        <v>74.099999999999994</v>
      </c>
      <c r="BT18" s="264">
        <f t="shared" si="10"/>
        <v>7</v>
      </c>
      <c r="BU18" s="264">
        <f t="shared" si="11"/>
        <v>4</v>
      </c>
      <c r="BV18" s="264">
        <f t="shared" si="12"/>
        <v>19</v>
      </c>
      <c r="BW18" s="264">
        <f t="shared" si="13"/>
        <v>30</v>
      </c>
      <c r="BX18" s="263">
        <f t="shared" si="14"/>
        <v>23.333333333333332</v>
      </c>
      <c r="BZ18" s="266">
        <f t="shared" si="15"/>
        <v>0</v>
      </c>
    </row>
    <row r="19" spans="1:78" s="5" customFormat="1" ht="18" x14ac:dyDescent="0.25">
      <c r="A19" s="200">
        <v>15</v>
      </c>
      <c r="B19" s="209" t="s">
        <v>146</v>
      </c>
      <c r="C19" s="48" t="s">
        <v>94</v>
      </c>
      <c r="D19" s="201"/>
      <c r="E19" s="225"/>
      <c r="F19" s="225">
        <v>93</v>
      </c>
      <c r="G19" s="225">
        <v>90</v>
      </c>
      <c r="H19" s="225">
        <v>75</v>
      </c>
      <c r="I19" s="225">
        <v>81</v>
      </c>
      <c r="J19" s="225">
        <v>95</v>
      </c>
      <c r="K19" s="225">
        <v>98</v>
      </c>
      <c r="L19" s="225">
        <v>91</v>
      </c>
      <c r="M19" s="225">
        <v>91</v>
      </c>
      <c r="N19" s="225">
        <v>99</v>
      </c>
      <c r="O19" s="225">
        <v>92</v>
      </c>
      <c r="P19" s="225">
        <v>96</v>
      </c>
      <c r="Q19" s="225">
        <v>91</v>
      </c>
      <c r="R19" s="225"/>
      <c r="S19" s="225">
        <v>96</v>
      </c>
      <c r="T19" s="225">
        <v>90</v>
      </c>
      <c r="U19" s="225"/>
      <c r="V19" s="225"/>
      <c r="W19" s="225"/>
      <c r="X19" s="225"/>
      <c r="Y19" s="225">
        <v>95</v>
      </c>
      <c r="Z19" s="225"/>
      <c r="AA19" s="225"/>
      <c r="AB19" s="225">
        <v>100</v>
      </c>
      <c r="AC19" s="225">
        <v>100</v>
      </c>
      <c r="AD19" s="225">
        <v>92</v>
      </c>
      <c r="AE19" s="298">
        <v>92</v>
      </c>
      <c r="AF19" s="299"/>
      <c r="AG19" s="299">
        <v>92</v>
      </c>
      <c r="AH19" s="299"/>
      <c r="AI19" s="299"/>
      <c r="AJ19" s="299">
        <v>76</v>
      </c>
      <c r="AK19" s="299"/>
      <c r="AL19" s="299"/>
      <c r="AM19" s="299">
        <v>100</v>
      </c>
      <c r="AN19" s="299">
        <v>80</v>
      </c>
      <c r="AO19" s="299">
        <v>81</v>
      </c>
      <c r="AP19" s="299"/>
      <c r="AQ19" s="189"/>
      <c r="AR19" s="227"/>
      <c r="AS19" s="227"/>
      <c r="AT19" s="227">
        <v>87</v>
      </c>
      <c r="AU19" s="227"/>
      <c r="AV19" s="227"/>
      <c r="AW19" s="227">
        <v>64</v>
      </c>
      <c r="AX19" s="227">
        <v>78</v>
      </c>
      <c r="AY19" s="227"/>
      <c r="AZ19" s="227">
        <v>90</v>
      </c>
      <c r="BA19" s="227">
        <v>99</v>
      </c>
      <c r="BB19" s="227">
        <v>69</v>
      </c>
      <c r="BC19" s="227"/>
      <c r="BD19" s="227"/>
      <c r="BE19" s="227"/>
      <c r="BF19" s="227"/>
      <c r="BG19" s="227"/>
      <c r="BH19" s="227"/>
      <c r="BI19" s="227"/>
      <c r="BJ19" s="227"/>
      <c r="BK19" s="227"/>
      <c r="BL19" s="227"/>
      <c r="BM19" s="74">
        <f t="shared" si="3"/>
        <v>88.666666666666671</v>
      </c>
      <c r="BN19" s="74">
        <f t="shared" si="4"/>
        <v>93.333333333333329</v>
      </c>
      <c r="BO19" s="74">
        <f t="shared" si="5"/>
        <v>95.5</v>
      </c>
      <c r="BP19" s="74">
        <f t="shared" si="6"/>
        <v>86.833333333333329</v>
      </c>
      <c r="BQ19" s="74">
        <f t="shared" si="7"/>
        <v>81.166666666666671</v>
      </c>
      <c r="BR19" s="74" t="e">
        <f t="shared" si="8"/>
        <v>#DIV/0!</v>
      </c>
      <c r="BS19" s="25">
        <f t="shared" si="9"/>
        <v>89.1</v>
      </c>
      <c r="BT19" s="24">
        <f t="shared" si="10"/>
        <v>21</v>
      </c>
      <c r="BU19" s="24">
        <f t="shared" si="11"/>
        <v>7</v>
      </c>
      <c r="BV19" s="24">
        <f t="shared" si="12"/>
        <v>2</v>
      </c>
      <c r="BW19" s="24">
        <f t="shared" si="13"/>
        <v>30</v>
      </c>
      <c r="BX19" s="25">
        <f t="shared" si="14"/>
        <v>70</v>
      </c>
      <c r="BZ19" s="22">
        <f t="shared" si="15"/>
        <v>0</v>
      </c>
    </row>
    <row r="20" spans="1:78" s="5" customFormat="1" ht="18" x14ac:dyDescent="0.25">
      <c r="A20" s="65">
        <v>16</v>
      </c>
      <c r="B20" s="132" t="s">
        <v>147</v>
      </c>
      <c r="C20" s="48" t="s">
        <v>94</v>
      </c>
      <c r="D20" s="56" t="s">
        <v>73</v>
      </c>
      <c r="E20" s="223" t="s">
        <v>181</v>
      </c>
      <c r="F20" s="223">
        <v>60</v>
      </c>
      <c r="G20" s="223">
        <v>80</v>
      </c>
      <c r="H20" s="223">
        <v>60</v>
      </c>
      <c r="I20" s="223">
        <v>72</v>
      </c>
      <c r="J20" s="223">
        <v>62</v>
      </c>
      <c r="K20" s="223">
        <v>70</v>
      </c>
      <c r="L20" s="223">
        <v>60</v>
      </c>
      <c r="M20" s="223">
        <v>60</v>
      </c>
      <c r="N20" s="223">
        <v>68</v>
      </c>
      <c r="O20" s="223">
        <v>60</v>
      </c>
      <c r="P20" s="223">
        <v>62</v>
      </c>
      <c r="Q20" s="223">
        <v>60</v>
      </c>
      <c r="R20" s="223"/>
      <c r="S20" s="223">
        <v>60</v>
      </c>
      <c r="T20" s="223">
        <v>6</v>
      </c>
      <c r="U20" s="223"/>
      <c r="V20" s="223"/>
      <c r="W20" s="223"/>
      <c r="X20" s="223"/>
      <c r="Y20" s="223"/>
      <c r="Z20" s="223"/>
      <c r="AA20" s="223">
        <v>7</v>
      </c>
      <c r="AB20" s="223">
        <v>60</v>
      </c>
      <c r="AC20" s="223">
        <v>75</v>
      </c>
      <c r="AD20" s="223">
        <v>60</v>
      </c>
      <c r="AE20" s="294">
        <v>0</v>
      </c>
      <c r="AF20" s="295"/>
      <c r="AG20" s="295"/>
      <c r="AH20" s="295"/>
      <c r="AI20" s="295">
        <v>60</v>
      </c>
      <c r="AJ20" s="295"/>
      <c r="AK20" s="295"/>
      <c r="AL20" s="295">
        <v>8</v>
      </c>
      <c r="AM20" s="295">
        <v>65</v>
      </c>
      <c r="AN20" s="295">
        <v>67</v>
      </c>
      <c r="AO20" s="295">
        <v>11</v>
      </c>
      <c r="AP20" s="295"/>
      <c r="AQ20" s="186"/>
      <c r="AR20" s="221"/>
      <c r="AS20" s="221">
        <v>0</v>
      </c>
      <c r="AT20" s="221"/>
      <c r="AU20" s="221"/>
      <c r="AV20" s="221"/>
      <c r="AW20" s="221">
        <v>60</v>
      </c>
      <c r="AX20" s="221">
        <v>18</v>
      </c>
      <c r="AY20" s="221"/>
      <c r="AZ20" s="221">
        <v>64</v>
      </c>
      <c r="BA20" s="221">
        <v>6</v>
      </c>
      <c r="BB20" s="221">
        <v>0</v>
      </c>
      <c r="BC20" s="221"/>
      <c r="BD20" s="221"/>
      <c r="BE20" s="221"/>
      <c r="BF20" s="221"/>
      <c r="BG20" s="221"/>
      <c r="BH20" s="221"/>
      <c r="BI20" s="221"/>
      <c r="BJ20" s="221"/>
      <c r="BK20" s="221"/>
      <c r="BL20" s="221"/>
      <c r="BM20" s="40" t="str">
        <f t="shared" si="3"/>
        <v>Нет п/оц.</v>
      </c>
      <c r="BN20" s="40">
        <f t="shared" si="4"/>
        <v>61.666666666666664</v>
      </c>
      <c r="BO20" s="74" t="str">
        <f t="shared" si="5"/>
        <v>Нет п/оц.</v>
      </c>
      <c r="BP20" s="74" t="str">
        <f t="shared" si="6"/>
        <v>Нет п/оц.</v>
      </c>
      <c r="BQ20" s="74" t="str">
        <f t="shared" si="7"/>
        <v>Нет п/оц.</v>
      </c>
      <c r="BR20" s="74" t="e">
        <f t="shared" si="8"/>
        <v>#DIV/0!</v>
      </c>
      <c r="BS20" s="25" t="str">
        <f t="shared" si="9"/>
        <v>Нет п/оц.</v>
      </c>
      <c r="BT20" s="24">
        <f t="shared" si="10"/>
        <v>0</v>
      </c>
      <c r="BU20" s="24">
        <f t="shared" si="11"/>
        <v>2</v>
      </c>
      <c r="BV20" s="24">
        <f t="shared" si="12"/>
        <v>19</v>
      </c>
      <c r="BW20" s="24">
        <f t="shared" si="13"/>
        <v>21</v>
      </c>
      <c r="BX20" s="25">
        <f t="shared" si="14"/>
        <v>0</v>
      </c>
      <c r="BZ20" s="22">
        <f t="shared" si="15"/>
        <v>10</v>
      </c>
    </row>
    <row r="21" spans="1:78" s="5" customFormat="1" ht="18" x14ac:dyDescent="0.25">
      <c r="A21" s="65">
        <v>17</v>
      </c>
      <c r="B21" s="316" t="s">
        <v>154</v>
      </c>
      <c r="C21" s="48" t="s">
        <v>162</v>
      </c>
      <c r="D21" s="56"/>
      <c r="E21" s="223"/>
      <c r="F21" s="223">
        <v>62</v>
      </c>
      <c r="G21" s="223">
        <v>96</v>
      </c>
      <c r="H21" s="223">
        <v>86</v>
      </c>
      <c r="I21" s="223">
        <v>71</v>
      </c>
      <c r="J21" s="223">
        <v>95</v>
      </c>
      <c r="K21" s="223">
        <v>96</v>
      </c>
      <c r="L21" s="223">
        <v>69</v>
      </c>
      <c r="M21" s="223">
        <v>63</v>
      </c>
      <c r="N21" s="223">
        <v>100</v>
      </c>
      <c r="O21" s="223">
        <v>74</v>
      </c>
      <c r="P21" s="223">
        <v>60</v>
      </c>
      <c r="Q21" s="223">
        <v>63</v>
      </c>
      <c r="R21" s="223"/>
      <c r="S21" s="223">
        <v>84</v>
      </c>
      <c r="T21" s="223">
        <v>69</v>
      </c>
      <c r="U21" s="223"/>
      <c r="V21" s="223"/>
      <c r="W21" s="223"/>
      <c r="X21" s="223"/>
      <c r="Y21" s="223">
        <v>93</v>
      </c>
      <c r="Z21" s="223"/>
      <c r="AA21" s="223"/>
      <c r="AB21" s="223">
        <v>75</v>
      </c>
      <c r="AC21" s="223">
        <v>66</v>
      </c>
      <c r="AD21" s="223">
        <v>78</v>
      </c>
      <c r="AE21" s="224">
        <v>94</v>
      </c>
      <c r="AF21" s="186"/>
      <c r="AG21" s="186">
        <v>60</v>
      </c>
      <c r="AH21" s="186"/>
      <c r="AI21" s="186"/>
      <c r="AJ21" s="186"/>
      <c r="AK21" s="186"/>
      <c r="AL21" s="186">
        <v>74</v>
      </c>
      <c r="AM21" s="186">
        <v>62</v>
      </c>
      <c r="AN21" s="186">
        <v>74</v>
      </c>
      <c r="AO21" s="186">
        <v>76</v>
      </c>
      <c r="AP21" s="186"/>
      <c r="AQ21" s="186"/>
      <c r="AR21" s="221"/>
      <c r="AS21" s="221"/>
      <c r="AT21" s="221">
        <v>60</v>
      </c>
      <c r="AU21" s="221"/>
      <c r="AV21" s="221"/>
      <c r="AW21" s="221">
        <v>62</v>
      </c>
      <c r="AX21" s="221">
        <v>60</v>
      </c>
      <c r="AY21" s="221"/>
      <c r="AZ21" s="221">
        <v>76</v>
      </c>
      <c r="BA21" s="221">
        <v>60</v>
      </c>
      <c r="BB21" s="221">
        <v>64</v>
      </c>
      <c r="BC21" s="221"/>
      <c r="BD21" s="221"/>
      <c r="BE21" s="221"/>
      <c r="BF21" s="221"/>
      <c r="BG21" s="221"/>
      <c r="BH21" s="221"/>
      <c r="BI21" s="221"/>
      <c r="BJ21" s="221"/>
      <c r="BK21" s="221"/>
      <c r="BL21" s="221"/>
      <c r="BM21" s="40">
        <f t="shared" si="3"/>
        <v>84.333333333333329</v>
      </c>
      <c r="BN21" s="40">
        <f t="shared" si="4"/>
        <v>71.5</v>
      </c>
      <c r="BO21" s="74">
        <f t="shared" si="5"/>
        <v>77.5</v>
      </c>
      <c r="BP21" s="74">
        <f t="shared" si="6"/>
        <v>73.333333333333329</v>
      </c>
      <c r="BQ21" s="74">
        <f t="shared" si="7"/>
        <v>63.666666666666664</v>
      </c>
      <c r="BR21" s="74" t="e">
        <f t="shared" si="8"/>
        <v>#DIV/0!</v>
      </c>
      <c r="BS21" s="25">
        <f t="shared" si="9"/>
        <v>74.066666666666663</v>
      </c>
      <c r="BT21" s="24">
        <f t="shared" si="10"/>
        <v>6</v>
      </c>
      <c r="BU21" s="24">
        <f t="shared" si="11"/>
        <v>9</v>
      </c>
      <c r="BV21" s="24">
        <f t="shared" si="12"/>
        <v>15</v>
      </c>
      <c r="BW21" s="24">
        <f t="shared" si="13"/>
        <v>30</v>
      </c>
      <c r="BX21" s="25">
        <f t="shared" si="14"/>
        <v>20</v>
      </c>
      <c r="BZ21" s="22">
        <f t="shared" si="15"/>
        <v>0</v>
      </c>
    </row>
    <row r="22" spans="1:78" s="22" customFormat="1" ht="18" x14ac:dyDescent="0.25">
      <c r="A22" s="65">
        <v>19</v>
      </c>
      <c r="B22" s="132" t="s">
        <v>156</v>
      </c>
      <c r="C22" s="48" t="s">
        <v>162</v>
      </c>
      <c r="D22" s="56" t="s">
        <v>73</v>
      </c>
      <c r="E22" s="223"/>
      <c r="F22" s="223">
        <v>70</v>
      </c>
      <c r="G22" s="223">
        <v>90</v>
      </c>
      <c r="H22" s="223">
        <v>68</v>
      </c>
      <c r="I22" s="223">
        <v>71</v>
      </c>
      <c r="J22" s="223">
        <v>96</v>
      </c>
      <c r="K22" s="223">
        <v>94</v>
      </c>
      <c r="L22" s="223">
        <v>60</v>
      </c>
      <c r="M22" s="223">
        <v>62</v>
      </c>
      <c r="N22" s="223">
        <v>100</v>
      </c>
      <c r="O22" s="223">
        <v>68</v>
      </c>
      <c r="P22" s="223">
        <v>68</v>
      </c>
      <c r="Q22" s="223">
        <v>60</v>
      </c>
      <c r="R22" s="223"/>
      <c r="S22" s="223">
        <v>97</v>
      </c>
      <c r="T22" s="223">
        <v>90</v>
      </c>
      <c r="U22" s="223"/>
      <c r="V22" s="223"/>
      <c r="W22" s="223"/>
      <c r="X22" s="223"/>
      <c r="Y22" s="223"/>
      <c r="Z22" s="223"/>
      <c r="AA22" s="223">
        <v>74</v>
      </c>
      <c r="AB22" s="223">
        <v>60</v>
      </c>
      <c r="AC22" s="223">
        <v>65</v>
      </c>
      <c r="AD22" s="223">
        <v>98</v>
      </c>
      <c r="AE22" s="224">
        <v>99</v>
      </c>
      <c r="AF22" s="186"/>
      <c r="AG22" s="186"/>
      <c r="AH22" s="186"/>
      <c r="AI22" s="186">
        <v>62</v>
      </c>
      <c r="AJ22" s="186"/>
      <c r="AK22" s="186">
        <v>78</v>
      </c>
      <c r="AL22" s="186"/>
      <c r="AM22" s="186">
        <v>70</v>
      </c>
      <c r="AN22" s="186">
        <v>85</v>
      </c>
      <c r="AO22" s="186">
        <v>86</v>
      </c>
      <c r="AP22" s="186"/>
      <c r="AQ22" s="186"/>
      <c r="AR22" s="221"/>
      <c r="AS22" s="221">
        <v>61</v>
      </c>
      <c r="AT22" s="221"/>
      <c r="AU22" s="221"/>
      <c r="AV22" s="221"/>
      <c r="AW22" s="221">
        <v>80</v>
      </c>
      <c r="AX22" s="221">
        <v>71</v>
      </c>
      <c r="AY22" s="221"/>
      <c r="AZ22" s="221">
        <v>100</v>
      </c>
      <c r="BA22" s="221">
        <v>95</v>
      </c>
      <c r="BB22" s="221">
        <v>91</v>
      </c>
      <c r="BC22" s="221"/>
      <c r="BD22" s="221"/>
      <c r="BE22" s="221"/>
      <c r="BF22" s="221"/>
      <c r="BG22" s="221"/>
      <c r="BH22" s="221"/>
      <c r="BI22" s="221"/>
      <c r="BJ22" s="221"/>
      <c r="BK22" s="221"/>
      <c r="BL22" s="221"/>
      <c r="BM22" s="40">
        <f t="shared" si="3"/>
        <v>81.5</v>
      </c>
      <c r="BN22" s="40">
        <f t="shared" si="4"/>
        <v>69.666666666666671</v>
      </c>
      <c r="BO22" s="74">
        <f t="shared" si="5"/>
        <v>80.666666666666671</v>
      </c>
      <c r="BP22" s="74">
        <f t="shared" si="6"/>
        <v>80</v>
      </c>
      <c r="BQ22" s="74">
        <f t="shared" si="7"/>
        <v>83</v>
      </c>
      <c r="BR22" s="74" t="e">
        <f t="shared" si="8"/>
        <v>#DIV/0!</v>
      </c>
      <c r="BS22" s="25">
        <f t="shared" si="9"/>
        <v>78.966666666666669</v>
      </c>
      <c r="BT22" s="24">
        <f t="shared" si="10"/>
        <v>11</v>
      </c>
      <c r="BU22" s="24">
        <f t="shared" si="11"/>
        <v>5</v>
      </c>
      <c r="BV22" s="24">
        <f t="shared" si="12"/>
        <v>14</v>
      </c>
      <c r="BW22" s="24">
        <f t="shared" si="13"/>
        <v>30</v>
      </c>
      <c r="BX22" s="25">
        <f t="shared" si="14"/>
        <v>36.666666666666664</v>
      </c>
      <c r="BZ22" s="22">
        <f t="shared" si="15"/>
        <v>0</v>
      </c>
    </row>
    <row r="23" spans="1:78" ht="18" x14ac:dyDescent="0.25">
      <c r="A23" s="65">
        <v>20</v>
      </c>
      <c r="B23" s="132" t="s">
        <v>164</v>
      </c>
      <c r="C23" s="48" t="s">
        <v>162</v>
      </c>
      <c r="D23" s="56" t="s">
        <v>73</v>
      </c>
      <c r="E23" s="223"/>
      <c r="F23" s="223">
        <v>76</v>
      </c>
      <c r="G23" s="223">
        <v>84</v>
      </c>
      <c r="H23" s="223">
        <v>74</v>
      </c>
      <c r="I23" s="223">
        <v>74</v>
      </c>
      <c r="J23" s="223">
        <v>84</v>
      </c>
      <c r="K23" s="223">
        <v>67</v>
      </c>
      <c r="L23" s="223">
        <v>65</v>
      </c>
      <c r="M23" s="223">
        <v>75</v>
      </c>
      <c r="N23" s="223">
        <v>87</v>
      </c>
      <c r="O23" s="223">
        <v>75</v>
      </c>
      <c r="P23" s="223">
        <v>79</v>
      </c>
      <c r="Q23" s="223">
        <v>65</v>
      </c>
      <c r="R23" s="223"/>
      <c r="S23" s="223">
        <v>82</v>
      </c>
      <c r="T23" s="223">
        <v>79</v>
      </c>
      <c r="U23" s="223"/>
      <c r="V23" s="223"/>
      <c r="W23" s="223"/>
      <c r="X23" s="223"/>
      <c r="Y23" s="223"/>
      <c r="Z23" s="223"/>
      <c r="AA23" s="223">
        <v>82</v>
      </c>
      <c r="AB23" s="223">
        <v>75</v>
      </c>
      <c r="AC23" s="223">
        <v>97</v>
      </c>
      <c r="AD23" s="223">
        <v>77</v>
      </c>
      <c r="AE23" s="224">
        <v>90</v>
      </c>
      <c r="AF23" s="186"/>
      <c r="AG23" s="186"/>
      <c r="AH23" s="186"/>
      <c r="AI23" s="186">
        <v>78</v>
      </c>
      <c r="AJ23" s="186"/>
      <c r="AK23" s="186">
        <v>66</v>
      </c>
      <c r="AL23" s="186"/>
      <c r="AM23" s="186">
        <v>74</v>
      </c>
      <c r="AN23" s="186">
        <v>83</v>
      </c>
      <c r="AO23" s="186">
        <v>88</v>
      </c>
      <c r="AP23" s="186"/>
      <c r="AQ23" s="186"/>
      <c r="AR23" s="221"/>
      <c r="AS23" s="221">
        <v>84</v>
      </c>
      <c r="AT23" s="221"/>
      <c r="AU23" s="221"/>
      <c r="AV23" s="221"/>
      <c r="AW23" s="221">
        <v>89</v>
      </c>
      <c r="AX23" s="221">
        <v>90</v>
      </c>
      <c r="AY23" s="221"/>
      <c r="AZ23" s="221">
        <v>92</v>
      </c>
      <c r="BA23" s="221">
        <v>77</v>
      </c>
      <c r="BB23" s="221">
        <v>75</v>
      </c>
      <c r="BC23" s="221"/>
      <c r="BD23" s="221"/>
      <c r="BE23" s="221"/>
      <c r="BF23" s="221"/>
      <c r="BG23" s="221"/>
      <c r="BH23" s="221"/>
      <c r="BI23" s="221"/>
      <c r="BJ23" s="221"/>
      <c r="BK23" s="221"/>
      <c r="BL23" s="221"/>
      <c r="BM23" s="40">
        <f t="shared" si="3"/>
        <v>76.5</v>
      </c>
      <c r="BN23" s="40">
        <f t="shared" si="4"/>
        <v>74.333333333333329</v>
      </c>
      <c r="BO23" s="74">
        <f t="shared" si="5"/>
        <v>82</v>
      </c>
      <c r="BP23" s="74">
        <f t="shared" si="6"/>
        <v>79.833333333333329</v>
      </c>
      <c r="BQ23" s="74">
        <f t="shared" si="7"/>
        <v>84.5</v>
      </c>
      <c r="BR23" s="74" t="e">
        <f t="shared" si="8"/>
        <v>#DIV/0!</v>
      </c>
      <c r="BS23" s="25">
        <f t="shared" si="9"/>
        <v>79.433333333333337</v>
      </c>
      <c r="BT23" s="24">
        <f t="shared" si="10"/>
        <v>4</v>
      </c>
      <c r="BU23" s="24">
        <f t="shared" si="11"/>
        <v>22</v>
      </c>
      <c r="BV23" s="24">
        <f t="shared" si="12"/>
        <v>4</v>
      </c>
      <c r="BW23" s="24">
        <f t="shared" si="13"/>
        <v>30</v>
      </c>
      <c r="BX23" s="25">
        <f t="shared" si="14"/>
        <v>13.333333333333334</v>
      </c>
      <c r="BZ23" s="22">
        <f t="shared" si="15"/>
        <v>0</v>
      </c>
    </row>
    <row r="24" spans="1:78" s="49" customFormat="1" ht="18" x14ac:dyDescent="0.25">
      <c r="A24" s="65">
        <v>21</v>
      </c>
      <c r="B24" s="132" t="s">
        <v>158</v>
      </c>
      <c r="C24" s="48" t="s">
        <v>162</v>
      </c>
      <c r="D24" s="56"/>
      <c r="E24" s="223"/>
      <c r="F24" s="223">
        <v>82</v>
      </c>
      <c r="G24" s="223">
        <v>90</v>
      </c>
      <c r="H24" s="223">
        <v>95</v>
      </c>
      <c r="I24" s="223">
        <v>84</v>
      </c>
      <c r="J24" s="223">
        <v>100</v>
      </c>
      <c r="K24" s="223">
        <v>100</v>
      </c>
      <c r="L24" s="223">
        <v>66</v>
      </c>
      <c r="M24" s="223">
        <v>90</v>
      </c>
      <c r="N24" s="223">
        <v>100</v>
      </c>
      <c r="O24" s="223">
        <v>84</v>
      </c>
      <c r="P24" s="223">
        <v>74</v>
      </c>
      <c r="Q24" s="223">
        <v>92</v>
      </c>
      <c r="R24" s="223"/>
      <c r="S24" s="223">
        <v>100</v>
      </c>
      <c r="T24" s="223">
        <v>71</v>
      </c>
      <c r="U24" s="223"/>
      <c r="V24" s="223"/>
      <c r="W24" s="223"/>
      <c r="X24" s="223">
        <v>60</v>
      </c>
      <c r="Y24" s="223"/>
      <c r="Z24" s="223"/>
      <c r="AA24" s="223"/>
      <c r="AB24" s="223">
        <v>60</v>
      </c>
      <c r="AC24" s="223">
        <v>90</v>
      </c>
      <c r="AD24" s="223">
        <v>100</v>
      </c>
      <c r="AE24" s="224">
        <v>99</v>
      </c>
      <c r="AF24" s="186"/>
      <c r="AG24" s="186"/>
      <c r="AH24" s="186"/>
      <c r="AI24" s="186"/>
      <c r="AJ24" s="186"/>
      <c r="AK24" s="186"/>
      <c r="AL24" s="186">
        <v>69</v>
      </c>
      <c r="AM24" s="186">
        <v>76</v>
      </c>
      <c r="AN24" s="186">
        <v>85</v>
      </c>
      <c r="AO24" s="186">
        <v>100</v>
      </c>
      <c r="AP24" s="186"/>
      <c r="AQ24" s="186">
        <v>66</v>
      </c>
      <c r="AR24" s="221"/>
      <c r="AS24" s="221"/>
      <c r="AT24" s="221"/>
      <c r="AU24" s="221"/>
      <c r="AV24" s="221"/>
      <c r="AW24" s="221">
        <v>99</v>
      </c>
      <c r="AX24" s="221">
        <v>90</v>
      </c>
      <c r="AY24" s="221">
        <v>66</v>
      </c>
      <c r="AZ24" s="221">
        <v>78</v>
      </c>
      <c r="BA24" s="221">
        <v>92</v>
      </c>
      <c r="BB24" s="221">
        <v>75</v>
      </c>
      <c r="BC24" s="221"/>
      <c r="BD24" s="221"/>
      <c r="BE24" s="221"/>
      <c r="BF24" s="221"/>
      <c r="BG24" s="221"/>
      <c r="BH24" s="221"/>
      <c r="BI24" s="221"/>
      <c r="BJ24" s="221"/>
      <c r="BK24" s="221"/>
      <c r="BL24" s="221"/>
      <c r="BM24" s="40">
        <f t="shared" si="3"/>
        <v>91.833333333333329</v>
      </c>
      <c r="BN24" s="40">
        <f t="shared" si="4"/>
        <v>84.333333333333329</v>
      </c>
      <c r="BO24" s="74">
        <f t="shared" si="5"/>
        <v>80.166666666666671</v>
      </c>
      <c r="BP24" s="74">
        <f t="shared" si="6"/>
        <v>82.5</v>
      </c>
      <c r="BQ24" s="74">
        <f t="shared" si="7"/>
        <v>83.333333333333329</v>
      </c>
      <c r="BR24" s="74" t="e">
        <f t="shared" si="8"/>
        <v>#DIV/0!</v>
      </c>
      <c r="BS24" s="25">
        <f t="shared" si="9"/>
        <v>84.433333333333337</v>
      </c>
      <c r="BT24" s="24">
        <f t="shared" si="10"/>
        <v>15</v>
      </c>
      <c r="BU24" s="24">
        <f t="shared" si="11"/>
        <v>8</v>
      </c>
      <c r="BV24" s="24">
        <f t="shared" si="12"/>
        <v>7</v>
      </c>
      <c r="BW24" s="24">
        <f t="shared" si="13"/>
        <v>30</v>
      </c>
      <c r="BX24" s="25">
        <f t="shared" si="14"/>
        <v>50</v>
      </c>
      <c r="BZ24" s="22">
        <f t="shared" si="15"/>
        <v>0</v>
      </c>
    </row>
    <row r="25" spans="1:78" s="22" customFormat="1" ht="18" x14ac:dyDescent="0.25">
      <c r="A25" s="65">
        <v>22</v>
      </c>
      <c r="B25" s="132" t="s">
        <v>165</v>
      </c>
      <c r="C25" s="48" t="s">
        <v>162</v>
      </c>
      <c r="D25" s="56" t="s">
        <v>73</v>
      </c>
      <c r="E25" s="223"/>
      <c r="F25" s="223">
        <v>60</v>
      </c>
      <c r="G25" s="223">
        <v>72</v>
      </c>
      <c r="H25" s="223">
        <v>60</v>
      </c>
      <c r="I25" s="223">
        <v>70</v>
      </c>
      <c r="J25" s="223">
        <v>64</v>
      </c>
      <c r="K25" s="223">
        <v>74</v>
      </c>
      <c r="L25" s="223">
        <v>60</v>
      </c>
      <c r="M25" s="223">
        <v>61</v>
      </c>
      <c r="N25" s="223">
        <v>60</v>
      </c>
      <c r="O25" s="223">
        <v>60</v>
      </c>
      <c r="P25" s="223">
        <v>60</v>
      </c>
      <c r="Q25" s="223">
        <v>63</v>
      </c>
      <c r="R25" s="223"/>
      <c r="S25" s="223">
        <v>60</v>
      </c>
      <c r="T25" s="223">
        <v>60</v>
      </c>
      <c r="U25" s="223"/>
      <c r="V25" s="223"/>
      <c r="W25" s="223"/>
      <c r="X25" s="223"/>
      <c r="Y25" s="223"/>
      <c r="Z25" s="223"/>
      <c r="AA25" s="223">
        <v>60</v>
      </c>
      <c r="AB25" s="223">
        <v>61</v>
      </c>
      <c r="AC25" s="223">
        <v>90</v>
      </c>
      <c r="AD25" s="223">
        <v>60</v>
      </c>
      <c r="AE25" s="224">
        <v>60</v>
      </c>
      <c r="AF25" s="186"/>
      <c r="AG25" s="186"/>
      <c r="AH25" s="186"/>
      <c r="AI25" s="186">
        <v>60</v>
      </c>
      <c r="AJ25" s="186"/>
      <c r="AK25" s="186">
        <v>63</v>
      </c>
      <c r="AL25" s="186"/>
      <c r="AM25" s="186">
        <v>61</v>
      </c>
      <c r="AN25" s="186">
        <v>70</v>
      </c>
      <c r="AO25" s="186">
        <v>60</v>
      </c>
      <c r="AP25" s="186"/>
      <c r="AQ25" s="186"/>
      <c r="AR25" s="221"/>
      <c r="AS25" s="221">
        <v>60</v>
      </c>
      <c r="AT25" s="221"/>
      <c r="AU25" s="221"/>
      <c r="AV25" s="221"/>
      <c r="AW25" s="221">
        <v>60</v>
      </c>
      <c r="AX25" s="221">
        <v>60</v>
      </c>
      <c r="AY25" s="221"/>
      <c r="AZ25" s="221">
        <v>72</v>
      </c>
      <c r="BA25" s="221">
        <v>60</v>
      </c>
      <c r="BB25" s="221">
        <v>61</v>
      </c>
      <c r="BC25" s="222"/>
      <c r="BD25" s="221"/>
      <c r="BE25" s="222"/>
      <c r="BF25" s="221"/>
      <c r="BG25" s="221"/>
      <c r="BH25" s="221"/>
      <c r="BI25" s="221"/>
      <c r="BJ25" s="221"/>
      <c r="BK25" s="221"/>
      <c r="BL25" s="221"/>
      <c r="BM25" s="40">
        <f t="shared" si="3"/>
        <v>66.666666666666671</v>
      </c>
      <c r="BN25" s="40">
        <f t="shared" si="4"/>
        <v>60.666666666666664</v>
      </c>
      <c r="BO25" s="74">
        <f t="shared" si="5"/>
        <v>65.166666666666671</v>
      </c>
      <c r="BP25" s="74">
        <f t="shared" si="6"/>
        <v>62.333333333333336</v>
      </c>
      <c r="BQ25" s="74">
        <f t="shared" si="7"/>
        <v>62.166666666666664</v>
      </c>
      <c r="BR25" s="74" t="e">
        <f t="shared" si="8"/>
        <v>#DIV/0!</v>
      </c>
      <c r="BS25" s="25">
        <f t="shared" si="9"/>
        <v>63.4</v>
      </c>
      <c r="BT25" s="24">
        <f t="shared" si="10"/>
        <v>1</v>
      </c>
      <c r="BU25" s="24">
        <f t="shared" si="11"/>
        <v>1</v>
      </c>
      <c r="BV25" s="24">
        <f t="shared" si="12"/>
        <v>28</v>
      </c>
      <c r="BW25" s="24">
        <f t="shared" si="13"/>
        <v>30</v>
      </c>
      <c r="BX25" s="25">
        <f t="shared" si="14"/>
        <v>3.3333333333333335</v>
      </c>
      <c r="BZ25" s="22">
        <f t="shared" si="15"/>
        <v>0</v>
      </c>
    </row>
    <row r="26" spans="1:78" s="22" customFormat="1" ht="18" x14ac:dyDescent="0.25">
      <c r="A26" s="200">
        <v>25</v>
      </c>
      <c r="B26" s="209" t="s">
        <v>166</v>
      </c>
      <c r="C26" s="48" t="s">
        <v>162</v>
      </c>
      <c r="D26" s="56" t="s">
        <v>73</v>
      </c>
      <c r="E26" s="225"/>
      <c r="F26" s="225">
        <v>63</v>
      </c>
      <c r="G26" s="225">
        <v>70</v>
      </c>
      <c r="H26" s="225">
        <v>60</v>
      </c>
      <c r="I26" s="225">
        <v>69</v>
      </c>
      <c r="J26" s="225">
        <v>63</v>
      </c>
      <c r="K26" s="225">
        <v>66</v>
      </c>
      <c r="L26" s="225">
        <v>60</v>
      </c>
      <c r="M26" s="225">
        <v>60</v>
      </c>
      <c r="N26" s="225">
        <v>60</v>
      </c>
      <c r="O26" s="225">
        <v>65</v>
      </c>
      <c r="P26" s="225">
        <v>63</v>
      </c>
      <c r="Q26" s="225">
        <v>60</v>
      </c>
      <c r="R26" s="225"/>
      <c r="S26" s="225">
        <v>60</v>
      </c>
      <c r="T26" s="225">
        <v>64</v>
      </c>
      <c r="U26" s="225"/>
      <c r="V26" s="225"/>
      <c r="W26" s="225"/>
      <c r="X26" s="225"/>
      <c r="Y26" s="225"/>
      <c r="Z26" s="225"/>
      <c r="AA26" s="225">
        <v>69</v>
      </c>
      <c r="AB26" s="225">
        <v>61</v>
      </c>
      <c r="AC26" s="225">
        <v>82</v>
      </c>
      <c r="AD26" s="225">
        <v>60</v>
      </c>
      <c r="AE26" s="226">
        <v>60</v>
      </c>
      <c r="AF26" s="189"/>
      <c r="AG26" s="189"/>
      <c r="AH26" s="189"/>
      <c r="AI26" s="189">
        <v>66</v>
      </c>
      <c r="AJ26" s="189"/>
      <c r="AK26" s="189">
        <v>60</v>
      </c>
      <c r="AL26" s="189"/>
      <c r="AM26" s="189">
        <v>36</v>
      </c>
      <c r="AN26" s="189">
        <v>61</v>
      </c>
      <c r="AO26" s="189">
        <v>67</v>
      </c>
      <c r="AP26" s="189"/>
      <c r="AQ26" s="189"/>
      <c r="AR26" s="227"/>
      <c r="AS26" s="221">
        <v>60</v>
      </c>
      <c r="AT26" s="221"/>
      <c r="AU26" s="221"/>
      <c r="AV26" s="221"/>
      <c r="AW26" s="221">
        <v>66</v>
      </c>
      <c r="AX26" s="221">
        <v>74</v>
      </c>
      <c r="AY26" s="221"/>
      <c r="AZ26" s="227">
        <v>75</v>
      </c>
      <c r="BA26" s="227">
        <v>60</v>
      </c>
      <c r="BB26" s="227">
        <v>60</v>
      </c>
      <c r="BC26" s="227"/>
      <c r="BD26" s="227"/>
      <c r="BE26" s="227"/>
      <c r="BF26" s="227"/>
      <c r="BG26" s="277"/>
      <c r="BH26" s="227"/>
      <c r="BI26" s="227"/>
      <c r="BJ26" s="277"/>
      <c r="BK26" s="227"/>
      <c r="BL26" s="227"/>
      <c r="BM26" s="74">
        <f t="shared" si="3"/>
        <v>65.166666666666671</v>
      </c>
      <c r="BN26" s="74">
        <f t="shared" si="4"/>
        <v>61.333333333333336</v>
      </c>
      <c r="BO26" s="74">
        <f t="shared" si="5"/>
        <v>66</v>
      </c>
      <c r="BP26" s="74" t="str">
        <f t="shared" si="6"/>
        <v>Нет п/оц.</v>
      </c>
      <c r="BQ26" s="74">
        <f t="shared" si="7"/>
        <v>65.833333333333329</v>
      </c>
      <c r="BR26" s="74" t="e">
        <f t="shared" si="8"/>
        <v>#DIV/0!</v>
      </c>
      <c r="BS26" s="25" t="str">
        <f t="shared" si="9"/>
        <v>Нет п/оц.</v>
      </c>
      <c r="BT26" s="24">
        <f t="shared" si="10"/>
        <v>0</v>
      </c>
      <c r="BU26" s="24">
        <f t="shared" si="11"/>
        <v>3</v>
      </c>
      <c r="BV26" s="24">
        <f t="shared" si="12"/>
        <v>26</v>
      </c>
      <c r="BW26" s="24">
        <f t="shared" si="13"/>
        <v>29</v>
      </c>
      <c r="BX26" s="25">
        <f t="shared" si="14"/>
        <v>0</v>
      </c>
      <c r="BZ26" s="22">
        <f t="shared" si="15"/>
        <v>1</v>
      </c>
    </row>
    <row r="27" spans="1:78" s="22" customFormat="1" ht="18" x14ac:dyDescent="0.25">
      <c r="A27" s="200">
        <v>27</v>
      </c>
      <c r="B27" s="209" t="s">
        <v>167</v>
      </c>
      <c r="C27" s="48" t="s">
        <v>162</v>
      </c>
      <c r="D27" s="201" t="s">
        <v>73</v>
      </c>
      <c r="E27" s="223" t="s">
        <v>181</v>
      </c>
      <c r="F27" s="225">
        <v>60</v>
      </c>
      <c r="G27" s="225">
        <v>72</v>
      </c>
      <c r="H27" s="225">
        <v>60</v>
      </c>
      <c r="I27" s="225">
        <v>65</v>
      </c>
      <c r="J27" s="225">
        <v>67</v>
      </c>
      <c r="K27" s="225">
        <v>63</v>
      </c>
      <c r="L27" s="225">
        <v>60</v>
      </c>
      <c r="M27" s="225">
        <v>60</v>
      </c>
      <c r="N27" s="225">
        <v>60</v>
      </c>
      <c r="O27" s="225">
        <v>65</v>
      </c>
      <c r="P27" s="225">
        <v>63</v>
      </c>
      <c r="Q27" s="225">
        <v>60</v>
      </c>
      <c r="R27" s="225"/>
      <c r="S27" s="225">
        <v>74</v>
      </c>
      <c r="T27" s="225">
        <v>66</v>
      </c>
      <c r="U27" s="225"/>
      <c r="V27" s="225"/>
      <c r="W27" s="225"/>
      <c r="X27" s="225"/>
      <c r="Y27" s="225"/>
      <c r="Z27" s="225"/>
      <c r="AA27" s="225">
        <v>65</v>
      </c>
      <c r="AB27" s="225">
        <v>75</v>
      </c>
      <c r="AC27" s="225">
        <v>87</v>
      </c>
      <c r="AD27" s="225">
        <v>82</v>
      </c>
      <c r="AE27" s="226">
        <v>80</v>
      </c>
      <c r="AF27" s="189"/>
      <c r="AG27" s="189"/>
      <c r="AH27" s="189"/>
      <c r="AI27" s="189">
        <v>66</v>
      </c>
      <c r="AJ27" s="189"/>
      <c r="AK27" s="189">
        <v>65</v>
      </c>
      <c r="AL27" s="313"/>
      <c r="AM27" s="313">
        <v>63</v>
      </c>
      <c r="AN27" s="313">
        <v>73</v>
      </c>
      <c r="AO27" s="313">
        <v>82</v>
      </c>
      <c r="AP27" s="313"/>
      <c r="AQ27" s="313"/>
      <c r="AR27" s="227"/>
      <c r="AS27" s="221">
        <v>66</v>
      </c>
      <c r="AT27" s="221"/>
      <c r="AU27" s="221"/>
      <c r="AV27" s="221"/>
      <c r="AW27" s="221">
        <v>72</v>
      </c>
      <c r="AX27" s="221">
        <v>74</v>
      </c>
      <c r="AY27" s="221"/>
      <c r="AZ27" s="227">
        <v>93</v>
      </c>
      <c r="BA27" s="227">
        <v>64</v>
      </c>
      <c r="BB27" s="227">
        <v>75</v>
      </c>
      <c r="BC27" s="227"/>
      <c r="BD27" s="227"/>
      <c r="BE27" s="227"/>
      <c r="BF27" s="227"/>
      <c r="BG27" s="227"/>
      <c r="BH27" s="227"/>
      <c r="BI27" s="227"/>
      <c r="BJ27" s="227"/>
      <c r="BK27" s="227"/>
      <c r="BL27" s="227"/>
      <c r="BM27" s="74" t="str">
        <f t="shared" si="3"/>
        <v>Нет п/оц.</v>
      </c>
      <c r="BN27" s="74">
        <f t="shared" si="4"/>
        <v>61.333333333333336</v>
      </c>
      <c r="BO27" s="74">
        <f t="shared" si="5"/>
        <v>74.833333333333329</v>
      </c>
      <c r="BP27" s="74">
        <f t="shared" si="6"/>
        <v>71.5</v>
      </c>
      <c r="BQ27" s="74">
        <f t="shared" si="7"/>
        <v>74</v>
      </c>
      <c r="BR27" s="74" t="e">
        <f t="shared" si="8"/>
        <v>#DIV/0!</v>
      </c>
      <c r="BS27" s="25" t="str">
        <f t="shared" si="9"/>
        <v>Нет п/оц.</v>
      </c>
      <c r="BT27" s="24">
        <f t="shared" si="10"/>
        <v>1</v>
      </c>
      <c r="BU27" s="24">
        <f t="shared" si="11"/>
        <v>8</v>
      </c>
      <c r="BV27" s="24">
        <f t="shared" si="12"/>
        <v>21</v>
      </c>
      <c r="BW27" s="24">
        <f t="shared" si="13"/>
        <v>30</v>
      </c>
      <c r="BX27" s="25">
        <f t="shared" si="14"/>
        <v>3.3333333333333335</v>
      </c>
      <c r="BZ27" s="22">
        <f t="shared" si="15"/>
        <v>1</v>
      </c>
    </row>
    <row r="28" spans="1:78" s="22" customFormat="1" ht="18" x14ac:dyDescent="0.25">
      <c r="A28" s="65">
        <v>28</v>
      </c>
      <c r="B28" s="132" t="s">
        <v>160</v>
      </c>
      <c r="C28" s="48" t="s">
        <v>162</v>
      </c>
      <c r="D28" s="56"/>
      <c r="E28" s="223"/>
      <c r="F28" s="223">
        <v>82</v>
      </c>
      <c r="G28" s="223">
        <v>90</v>
      </c>
      <c r="H28" s="223">
        <v>96</v>
      </c>
      <c r="I28" s="223">
        <v>84</v>
      </c>
      <c r="J28" s="223">
        <v>100</v>
      </c>
      <c r="K28" s="223">
        <v>100</v>
      </c>
      <c r="L28" s="223">
        <v>74</v>
      </c>
      <c r="M28" s="223">
        <v>72</v>
      </c>
      <c r="N28" s="223">
        <v>100</v>
      </c>
      <c r="O28" s="223">
        <v>91</v>
      </c>
      <c r="P28" s="223">
        <v>74</v>
      </c>
      <c r="Q28" s="223">
        <v>63</v>
      </c>
      <c r="R28" s="223"/>
      <c r="S28" s="223">
        <v>100</v>
      </c>
      <c r="T28" s="223">
        <v>70</v>
      </c>
      <c r="U28" s="223"/>
      <c r="V28" s="223"/>
      <c r="W28" s="223"/>
      <c r="X28" s="223">
        <v>60</v>
      </c>
      <c r="Y28" s="223"/>
      <c r="Z28" s="223"/>
      <c r="AA28" s="223"/>
      <c r="AB28" s="223">
        <v>65</v>
      </c>
      <c r="AC28" s="223">
        <v>90</v>
      </c>
      <c r="AD28" s="223">
        <v>100</v>
      </c>
      <c r="AE28" s="224">
        <v>99</v>
      </c>
      <c r="AF28" s="186"/>
      <c r="AG28" s="186"/>
      <c r="AH28" s="186"/>
      <c r="AI28" s="186"/>
      <c r="AJ28" s="186"/>
      <c r="AK28" s="186"/>
      <c r="AL28" s="186">
        <v>65</v>
      </c>
      <c r="AM28" s="186">
        <v>77</v>
      </c>
      <c r="AN28" s="186">
        <v>87</v>
      </c>
      <c r="AO28" s="186">
        <v>100</v>
      </c>
      <c r="AP28" s="186"/>
      <c r="AQ28" s="186">
        <v>63</v>
      </c>
      <c r="AR28" s="221"/>
      <c r="AS28" s="221"/>
      <c r="AT28" s="221"/>
      <c r="AU28" s="221"/>
      <c r="AV28" s="221"/>
      <c r="AW28" s="221">
        <v>99</v>
      </c>
      <c r="AX28" s="221">
        <v>90</v>
      </c>
      <c r="AY28" s="221">
        <v>75</v>
      </c>
      <c r="AZ28" s="221">
        <v>85</v>
      </c>
      <c r="BA28" s="221">
        <v>95</v>
      </c>
      <c r="BB28" s="221">
        <v>75</v>
      </c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40">
        <f t="shared" si="3"/>
        <v>92</v>
      </c>
      <c r="BN28" s="40">
        <f t="shared" si="4"/>
        <v>79</v>
      </c>
      <c r="BO28" s="74">
        <f t="shared" si="5"/>
        <v>80.833333333333329</v>
      </c>
      <c r="BP28" s="74">
        <f t="shared" si="6"/>
        <v>81.833333333333329</v>
      </c>
      <c r="BQ28" s="74">
        <f t="shared" si="7"/>
        <v>86.5</v>
      </c>
      <c r="BR28" s="74" t="e">
        <f t="shared" si="8"/>
        <v>#DIV/0!</v>
      </c>
      <c r="BS28" s="25">
        <f t="shared" si="9"/>
        <v>84.033333333333331</v>
      </c>
      <c r="BT28" s="24">
        <f t="shared" si="10"/>
        <v>14</v>
      </c>
      <c r="BU28" s="24">
        <f t="shared" si="11"/>
        <v>9</v>
      </c>
      <c r="BV28" s="24">
        <f t="shared" si="12"/>
        <v>7</v>
      </c>
      <c r="BW28" s="24">
        <f t="shared" si="13"/>
        <v>30</v>
      </c>
      <c r="BX28" s="25">
        <f t="shared" si="14"/>
        <v>46.666666666666664</v>
      </c>
      <c r="BZ28" s="22">
        <f t="shared" si="15"/>
        <v>0</v>
      </c>
    </row>
    <row r="29" spans="1:78" s="22" customFormat="1" ht="18" x14ac:dyDescent="0.25">
      <c r="A29" s="65">
        <v>29</v>
      </c>
      <c r="B29" s="132" t="s">
        <v>168</v>
      </c>
      <c r="C29" s="48" t="s">
        <v>162</v>
      </c>
      <c r="D29" s="56" t="s">
        <v>73</v>
      </c>
      <c r="E29" s="223" t="s">
        <v>181</v>
      </c>
      <c r="F29" s="223">
        <v>4</v>
      </c>
      <c r="G29" s="223">
        <v>3</v>
      </c>
      <c r="H29" s="223">
        <v>60</v>
      </c>
      <c r="I29" s="223">
        <v>60</v>
      </c>
      <c r="J29" s="223">
        <v>60</v>
      </c>
      <c r="K29" s="223">
        <v>60</v>
      </c>
      <c r="L29" s="223">
        <v>60</v>
      </c>
      <c r="M29" s="223">
        <v>60</v>
      </c>
      <c r="N29" s="223">
        <v>65</v>
      </c>
      <c r="O29" s="223">
        <v>68</v>
      </c>
      <c r="P29" s="223">
        <v>62</v>
      </c>
      <c r="Q29" s="223">
        <v>60</v>
      </c>
      <c r="R29" s="223"/>
      <c r="S29" s="223">
        <v>60</v>
      </c>
      <c r="T29" s="223">
        <v>60</v>
      </c>
      <c r="U29" s="223"/>
      <c r="V29" s="223"/>
      <c r="W29" s="223"/>
      <c r="X29" s="223"/>
      <c r="Y29" s="223"/>
      <c r="Z29" s="223"/>
      <c r="AA29" s="223">
        <v>61</v>
      </c>
      <c r="AB29" s="223">
        <v>61</v>
      </c>
      <c r="AC29" s="223">
        <v>66</v>
      </c>
      <c r="AD29" s="223">
        <v>60</v>
      </c>
      <c r="AE29" s="224">
        <v>60</v>
      </c>
      <c r="AF29" s="186"/>
      <c r="AG29" s="186"/>
      <c r="AH29" s="186"/>
      <c r="AI29" s="186">
        <v>62</v>
      </c>
      <c r="AJ29" s="186"/>
      <c r="AK29" s="186">
        <v>63</v>
      </c>
      <c r="AL29" s="186"/>
      <c r="AM29" s="186">
        <v>60</v>
      </c>
      <c r="AN29" s="186">
        <v>70</v>
      </c>
      <c r="AO29" s="186">
        <v>65</v>
      </c>
      <c r="AP29" s="186"/>
      <c r="AQ29" s="186"/>
      <c r="AR29" s="236"/>
      <c r="AS29" s="221">
        <v>65</v>
      </c>
      <c r="AT29" s="221"/>
      <c r="AU29" s="221"/>
      <c r="AV29" s="221"/>
      <c r="AW29" s="221">
        <v>72</v>
      </c>
      <c r="AX29" s="221">
        <v>77</v>
      </c>
      <c r="AY29" s="221"/>
      <c r="AZ29" s="236">
        <v>96</v>
      </c>
      <c r="BA29" s="236">
        <v>60</v>
      </c>
      <c r="BB29" s="236">
        <v>65</v>
      </c>
      <c r="BC29" s="236"/>
      <c r="BD29" s="236"/>
      <c r="BE29" s="236"/>
      <c r="BF29" s="236"/>
      <c r="BG29" s="236"/>
      <c r="BH29" s="236"/>
      <c r="BI29" s="236"/>
      <c r="BJ29" s="236"/>
      <c r="BK29" s="236"/>
      <c r="BL29" s="236"/>
      <c r="BM29" s="40" t="str">
        <f t="shared" si="3"/>
        <v>Нет п/оц.</v>
      </c>
      <c r="BN29" s="40">
        <f t="shared" si="4"/>
        <v>62.5</v>
      </c>
      <c r="BO29" s="74">
        <f t="shared" si="5"/>
        <v>61.333333333333336</v>
      </c>
      <c r="BP29" s="74">
        <f t="shared" si="6"/>
        <v>63.333333333333336</v>
      </c>
      <c r="BQ29" s="74">
        <f t="shared" si="7"/>
        <v>72.5</v>
      </c>
      <c r="BR29" s="74" t="e">
        <f t="shared" si="8"/>
        <v>#DIV/0!</v>
      </c>
      <c r="BS29" s="25" t="str">
        <f t="shared" si="9"/>
        <v>Нет п/оц.</v>
      </c>
      <c r="BT29" s="24">
        <f t="shared" si="10"/>
        <v>1</v>
      </c>
      <c r="BU29" s="24">
        <f t="shared" si="11"/>
        <v>1</v>
      </c>
      <c r="BV29" s="24">
        <f t="shared" si="12"/>
        <v>26</v>
      </c>
      <c r="BW29" s="24">
        <f t="shared" si="13"/>
        <v>28</v>
      </c>
      <c r="BX29" s="25">
        <f t="shared" si="14"/>
        <v>3.5714285714285712</v>
      </c>
      <c r="BZ29" s="22">
        <f t="shared" si="15"/>
        <v>3</v>
      </c>
    </row>
    <row r="30" spans="1:78" s="22" customFormat="1" ht="18" x14ac:dyDescent="0.25">
      <c r="A30" s="65"/>
      <c r="B30" s="132" t="s">
        <v>608</v>
      </c>
      <c r="C30" s="48" t="s">
        <v>162</v>
      </c>
      <c r="D30" s="56" t="s">
        <v>73</v>
      </c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4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236"/>
      <c r="AS30" s="221">
        <v>75</v>
      </c>
      <c r="AT30" s="221"/>
      <c r="AU30" s="221"/>
      <c r="AV30" s="221"/>
      <c r="AW30" s="221">
        <v>91</v>
      </c>
      <c r="AX30" s="221">
        <v>82</v>
      </c>
      <c r="AY30" s="221"/>
      <c r="AZ30" s="236">
        <v>99</v>
      </c>
      <c r="BA30" s="236">
        <v>74</v>
      </c>
      <c r="BB30" s="236">
        <v>82</v>
      </c>
      <c r="BC30" s="236"/>
      <c r="BD30" s="236"/>
      <c r="BE30" s="236"/>
      <c r="BF30" s="236"/>
      <c r="BG30" s="236"/>
      <c r="BH30" s="236"/>
      <c r="BI30" s="236"/>
      <c r="BJ30" s="236"/>
      <c r="BK30" s="236"/>
      <c r="BL30" s="236"/>
      <c r="BM30" s="40"/>
      <c r="BN30" s="40"/>
      <c r="BO30" s="74"/>
      <c r="BP30" s="74"/>
      <c r="BQ30" s="74"/>
      <c r="BR30" s="74"/>
      <c r="BS30" s="25"/>
      <c r="BT30" s="24"/>
      <c r="BU30" s="24"/>
      <c r="BV30" s="24"/>
      <c r="BW30" s="24"/>
      <c r="BX30" s="25"/>
    </row>
    <row r="31" spans="1:78" s="22" customFormat="1" ht="18" x14ac:dyDescent="0.25">
      <c r="A31" s="65">
        <v>30</v>
      </c>
      <c r="B31" s="207" t="s">
        <v>169</v>
      </c>
      <c r="C31" s="48" t="s">
        <v>162</v>
      </c>
      <c r="D31" s="56" t="s">
        <v>73</v>
      </c>
      <c r="E31" s="223"/>
      <c r="F31" s="223">
        <v>62</v>
      </c>
      <c r="G31" s="223">
        <v>79</v>
      </c>
      <c r="H31" s="223">
        <v>61</v>
      </c>
      <c r="I31" s="223">
        <v>74</v>
      </c>
      <c r="J31" s="223">
        <v>77</v>
      </c>
      <c r="K31" s="223">
        <v>74</v>
      </c>
      <c r="L31" s="223">
        <v>74</v>
      </c>
      <c r="M31" s="223">
        <v>64</v>
      </c>
      <c r="N31" s="223">
        <v>60</v>
      </c>
      <c r="O31" s="223">
        <v>80</v>
      </c>
      <c r="P31" s="223">
        <v>72</v>
      </c>
      <c r="Q31" s="223">
        <v>62</v>
      </c>
      <c r="R31" s="223"/>
      <c r="S31" s="223">
        <v>90</v>
      </c>
      <c r="T31" s="223">
        <v>87</v>
      </c>
      <c r="U31" s="223"/>
      <c r="V31" s="223"/>
      <c r="W31" s="223"/>
      <c r="X31" s="223"/>
      <c r="Y31" s="223"/>
      <c r="Z31" s="223"/>
      <c r="AA31" s="223">
        <v>86</v>
      </c>
      <c r="AB31" s="223">
        <v>75</v>
      </c>
      <c r="AC31" s="223">
        <v>82</v>
      </c>
      <c r="AD31" s="223">
        <v>94</v>
      </c>
      <c r="AE31" s="224">
        <v>90</v>
      </c>
      <c r="AF31" s="210"/>
      <c r="AG31" s="186"/>
      <c r="AH31" s="186"/>
      <c r="AI31" s="186">
        <v>91</v>
      </c>
      <c r="AJ31" s="186"/>
      <c r="AK31" s="186"/>
      <c r="AL31" s="186">
        <v>70</v>
      </c>
      <c r="AM31" s="186">
        <v>82</v>
      </c>
      <c r="AN31" s="186">
        <v>91</v>
      </c>
      <c r="AO31" s="186">
        <v>93</v>
      </c>
      <c r="AP31" s="186"/>
      <c r="AQ31" s="210"/>
      <c r="AR31" s="221"/>
      <c r="AS31" s="221">
        <v>68</v>
      </c>
      <c r="AT31" s="221"/>
      <c r="AU31" s="221"/>
      <c r="AV31" s="221"/>
      <c r="AW31" s="221">
        <v>84</v>
      </c>
      <c r="AX31" s="221">
        <v>81</v>
      </c>
      <c r="AY31" s="221"/>
      <c r="AZ31" s="221">
        <v>92</v>
      </c>
      <c r="BA31" s="221">
        <v>74</v>
      </c>
      <c r="BB31" s="221">
        <v>77</v>
      </c>
      <c r="BC31" s="221"/>
      <c r="BD31" s="221"/>
      <c r="BE31" s="221"/>
      <c r="BF31" s="221"/>
      <c r="BG31" s="221"/>
      <c r="BH31" s="221"/>
      <c r="BI31" s="221"/>
      <c r="BJ31" s="221"/>
      <c r="BK31" s="221"/>
      <c r="BL31" s="221"/>
      <c r="BM31" s="40">
        <f t="shared" ref="BM31:BM63" si="16">IF(COUNTIF(E31:K31,"&gt;59")=COUNTA(E31:K31),(IF(COUNTA(E31:K31&gt;0),SUM(E31:K31)/COUNT(E31:K31),"св")),"Нет п/оц.")</f>
        <v>71.166666666666671</v>
      </c>
      <c r="BN31" s="40">
        <f t="shared" ref="BN31:BN63" si="17">IF(COUNTIF(L31:Q31,"&gt;59")=COUNTA(L31:Q31),(IF(COUNTA(L31:Q31&gt;0),SUM(L31:Q31)/COUNT(L31:Q31),"св")),"Нет п/оц.")</f>
        <v>68.666666666666671</v>
      </c>
      <c r="BO31" s="74">
        <f t="shared" ref="BO31:BO63" si="18">IF(COUNTIF(R31:AD31,"&gt;59")=COUNTA(R31:AD31),(IF(COUNTA(R31:AD31&gt;0),SUM(R31:AD31)/COUNT(R31:AD31),"св")),"Нет п/оц.")</f>
        <v>85.666666666666671</v>
      </c>
      <c r="BP31" s="74">
        <f t="shared" ref="BP31:BP63" si="19">IF(COUNTIF(AE31:AQ31,"&gt;59")=COUNTA(AE31:AQ31),(IF(COUNTA(AE31:AQ31&gt;0),SUM(AE31:AQ31)/COUNT(AE31:AQ31),"св")),"Нет п/оц.")</f>
        <v>86.166666666666671</v>
      </c>
      <c r="BQ31" s="74">
        <f t="shared" ref="BQ31:BQ63" si="20">IF(COUNTIF(AR31:BB31,"&gt;59")=COUNTA(AR31:BB31),(IF(COUNTA(AR31:BB31&gt;0),SUM(AR31:BB31)/COUNT(AR31:BB31),"св")),"Нет п/оц.")</f>
        <v>79.333333333333329</v>
      </c>
      <c r="BR31" s="74" t="e">
        <f t="shared" ref="BR31:BR44" si="21">IF(COUNTIF(BC31:BL31,"&gt;59")=COUNTA(BC31:BL31),(IF(COUNTA(BC31:BL31&gt;0),SUM(BC31:BL31)/COUNT(BC31:BL31),"св")),"Нет п/оц.")</f>
        <v>#DIV/0!</v>
      </c>
      <c r="BS31" s="25">
        <f t="shared" ref="BS31:BS63" si="22">IF(COUNTIF(E31:BL31,"&gt;59")=COUNTA(E31:BL31),(IF(COUNTA(E31:BL31)&gt;0,SUM(E31:BL31)/COUNT(E31:BL31),"св")),"Нет п/оц.")</f>
        <v>78.2</v>
      </c>
      <c r="BT31" s="24">
        <f t="shared" ref="BT31:BT63" si="23">COUNTIF(E31:BL31,"&gt;=90")</f>
        <v>7</v>
      </c>
      <c r="BU31" s="24">
        <f t="shared" ref="BU31:BU63" si="24">COUNTIFS(E31:BL31,"&gt;=74",E31:BL31,"&lt;90")</f>
        <v>15</v>
      </c>
      <c r="BV31" s="24">
        <f t="shared" ref="BV31:BV63" si="25">COUNTIFS(E31:BL31,"&gt;=60",E31:BL31,"&lt;74")</f>
        <v>8</v>
      </c>
      <c r="BW31" s="24">
        <f t="shared" ref="BW31:BW44" si="26">BV31+BU31+BT31</f>
        <v>30</v>
      </c>
      <c r="BX31" s="25">
        <f t="shared" ref="BX31:BX44" si="27">BT31/BW31*100</f>
        <v>23.333333333333332</v>
      </c>
      <c r="BZ31" s="22">
        <f t="shared" ref="BZ31:BZ63" si="28">COUNTIF(E31:BL31,"&lt;60")+COUNTIF(E31:BL31,"=нз")</f>
        <v>0</v>
      </c>
    </row>
    <row r="32" spans="1:78" s="22" customFormat="1" ht="18" x14ac:dyDescent="0.25">
      <c r="A32" s="65">
        <v>31</v>
      </c>
      <c r="B32" s="132" t="s">
        <v>170</v>
      </c>
      <c r="C32" s="48" t="s">
        <v>162</v>
      </c>
      <c r="D32" s="56" t="s">
        <v>73</v>
      </c>
      <c r="E32" s="223"/>
      <c r="F32" s="223">
        <v>74</v>
      </c>
      <c r="G32" s="223">
        <v>84</v>
      </c>
      <c r="H32" s="223">
        <v>65</v>
      </c>
      <c r="I32" s="223">
        <v>77</v>
      </c>
      <c r="J32" s="223">
        <v>72</v>
      </c>
      <c r="K32" s="223">
        <v>65</v>
      </c>
      <c r="L32" s="223">
        <v>74</v>
      </c>
      <c r="M32" s="223">
        <v>73</v>
      </c>
      <c r="N32" s="223">
        <v>87</v>
      </c>
      <c r="O32" s="223">
        <v>85</v>
      </c>
      <c r="P32" s="223">
        <v>85</v>
      </c>
      <c r="Q32" s="223">
        <v>72</v>
      </c>
      <c r="R32" s="223"/>
      <c r="S32" s="223">
        <v>90</v>
      </c>
      <c r="T32" s="223">
        <v>79</v>
      </c>
      <c r="U32" s="223"/>
      <c r="V32" s="223"/>
      <c r="W32" s="223"/>
      <c r="X32" s="223"/>
      <c r="Y32" s="223"/>
      <c r="Z32" s="223"/>
      <c r="AA32" s="223">
        <v>67</v>
      </c>
      <c r="AB32" s="223">
        <v>78</v>
      </c>
      <c r="AC32" s="223">
        <v>95</v>
      </c>
      <c r="AD32" s="223">
        <v>88</v>
      </c>
      <c r="AE32" s="224">
        <v>90</v>
      </c>
      <c r="AF32" s="186"/>
      <c r="AG32" s="186"/>
      <c r="AH32" s="186"/>
      <c r="AI32" s="186">
        <v>69</v>
      </c>
      <c r="AJ32" s="186"/>
      <c r="AK32" s="186">
        <v>68</v>
      </c>
      <c r="AL32" s="186"/>
      <c r="AM32" s="186">
        <v>72</v>
      </c>
      <c r="AN32" s="186">
        <v>80</v>
      </c>
      <c r="AO32" s="186">
        <v>87</v>
      </c>
      <c r="AP32" s="186"/>
      <c r="AQ32" s="186"/>
      <c r="AR32" s="222"/>
      <c r="AS32" s="221">
        <v>79</v>
      </c>
      <c r="AT32" s="221"/>
      <c r="AU32" s="221"/>
      <c r="AV32" s="221"/>
      <c r="AW32" s="221">
        <v>73</v>
      </c>
      <c r="AX32" s="221">
        <v>82</v>
      </c>
      <c r="AY32" s="221"/>
      <c r="AZ32" s="221">
        <v>97</v>
      </c>
      <c r="BA32" s="221">
        <v>66</v>
      </c>
      <c r="BB32" s="221">
        <v>74</v>
      </c>
      <c r="BC32" s="221"/>
      <c r="BD32" s="221"/>
      <c r="BE32" s="221"/>
      <c r="BF32" s="221"/>
      <c r="BG32" s="222"/>
      <c r="BH32" s="221"/>
      <c r="BI32" s="221"/>
      <c r="BJ32" s="221"/>
      <c r="BK32" s="221"/>
      <c r="BL32" s="221"/>
      <c r="BM32" s="40">
        <f t="shared" si="16"/>
        <v>72.833333333333329</v>
      </c>
      <c r="BN32" s="40">
        <f t="shared" si="17"/>
        <v>79.333333333333329</v>
      </c>
      <c r="BO32" s="74">
        <f t="shared" si="18"/>
        <v>82.833333333333329</v>
      </c>
      <c r="BP32" s="74">
        <f t="shared" si="19"/>
        <v>77.666666666666671</v>
      </c>
      <c r="BQ32" s="74">
        <f t="shared" si="20"/>
        <v>78.5</v>
      </c>
      <c r="BR32" s="74" t="e">
        <f t="shared" si="21"/>
        <v>#DIV/0!</v>
      </c>
      <c r="BS32" s="25">
        <f t="shared" si="22"/>
        <v>78.233333333333334</v>
      </c>
      <c r="BT32" s="24">
        <f t="shared" si="23"/>
        <v>4</v>
      </c>
      <c r="BU32" s="24">
        <f t="shared" si="24"/>
        <v>15</v>
      </c>
      <c r="BV32" s="24">
        <f t="shared" si="25"/>
        <v>11</v>
      </c>
      <c r="BW32" s="24">
        <f t="shared" si="26"/>
        <v>30</v>
      </c>
      <c r="BX32" s="25">
        <f t="shared" si="27"/>
        <v>13.333333333333334</v>
      </c>
      <c r="BZ32" s="22">
        <f t="shared" si="28"/>
        <v>0</v>
      </c>
    </row>
    <row r="33" spans="1:78" s="22" customFormat="1" ht="18" x14ac:dyDescent="0.25">
      <c r="A33" s="65">
        <v>34</v>
      </c>
      <c r="B33" s="132" t="s">
        <v>171</v>
      </c>
      <c r="C33" s="48" t="s">
        <v>162</v>
      </c>
      <c r="D33" s="56" t="s">
        <v>73</v>
      </c>
      <c r="E33" s="223"/>
      <c r="F33" s="223">
        <v>0</v>
      </c>
      <c r="G33" s="223">
        <v>60</v>
      </c>
      <c r="H33" s="223">
        <v>60</v>
      </c>
      <c r="I33" s="223">
        <v>67</v>
      </c>
      <c r="J33" s="223">
        <v>62</v>
      </c>
      <c r="K33" s="223">
        <v>60</v>
      </c>
      <c r="L33" s="223">
        <v>70</v>
      </c>
      <c r="M33" s="223">
        <v>60</v>
      </c>
      <c r="N33" s="223">
        <v>77</v>
      </c>
      <c r="O33" s="223">
        <v>60</v>
      </c>
      <c r="P33" s="223">
        <v>74</v>
      </c>
      <c r="Q33" s="223">
        <v>60</v>
      </c>
      <c r="R33" s="223"/>
      <c r="S33" s="223">
        <v>75</v>
      </c>
      <c r="T33" s="223">
        <v>82</v>
      </c>
      <c r="U33" s="223"/>
      <c r="V33" s="223"/>
      <c r="W33" s="223">
        <v>90</v>
      </c>
      <c r="X33" s="223"/>
      <c r="Y33" s="223"/>
      <c r="Z33" s="223"/>
      <c r="AA33" s="223"/>
      <c r="AB33" s="223">
        <v>83</v>
      </c>
      <c r="AC33" s="223">
        <v>97</v>
      </c>
      <c r="AD33" s="223">
        <v>77</v>
      </c>
      <c r="AE33" s="224">
        <v>84</v>
      </c>
      <c r="AF33" s="186">
        <v>80</v>
      </c>
      <c r="AG33" s="186"/>
      <c r="AH33" s="186"/>
      <c r="AI33" s="186"/>
      <c r="AJ33" s="186"/>
      <c r="AK33" s="186">
        <v>74</v>
      </c>
      <c r="AL33" s="186"/>
      <c r="AM33" s="186">
        <v>78</v>
      </c>
      <c r="AN33" s="186">
        <v>81</v>
      </c>
      <c r="AO33" s="186">
        <v>94</v>
      </c>
      <c r="AP33" s="186"/>
      <c r="AQ33" s="186"/>
      <c r="AR33" s="221"/>
      <c r="AS33" s="221"/>
      <c r="AT33" s="221"/>
      <c r="AU33" s="221">
        <v>60</v>
      </c>
      <c r="AV33" s="221"/>
      <c r="AW33" s="221">
        <v>66</v>
      </c>
      <c r="AX33" s="221">
        <v>75</v>
      </c>
      <c r="AY33" s="221"/>
      <c r="AZ33" s="221">
        <v>97</v>
      </c>
      <c r="BA33" s="221">
        <v>74</v>
      </c>
      <c r="BB33" s="221">
        <v>74</v>
      </c>
      <c r="BC33" s="221"/>
      <c r="BD33" s="221"/>
      <c r="BE33" s="221"/>
      <c r="BF33" s="221"/>
      <c r="BG33" s="221"/>
      <c r="BH33" s="221"/>
      <c r="BI33" s="221"/>
      <c r="BJ33" s="221"/>
      <c r="BK33" s="221"/>
      <c r="BL33" s="221"/>
      <c r="BM33" s="40" t="str">
        <f t="shared" si="16"/>
        <v>Нет п/оц.</v>
      </c>
      <c r="BN33" s="40">
        <f t="shared" si="17"/>
        <v>66.833333333333329</v>
      </c>
      <c r="BO33" s="74">
        <f t="shared" si="18"/>
        <v>84</v>
      </c>
      <c r="BP33" s="74">
        <f t="shared" si="19"/>
        <v>81.833333333333329</v>
      </c>
      <c r="BQ33" s="74">
        <f t="shared" si="20"/>
        <v>74.333333333333329</v>
      </c>
      <c r="BR33" s="74" t="e">
        <f t="shared" si="21"/>
        <v>#DIV/0!</v>
      </c>
      <c r="BS33" s="25" t="str">
        <f t="shared" si="22"/>
        <v>Нет п/оц.</v>
      </c>
      <c r="BT33" s="24">
        <f t="shared" si="23"/>
        <v>4</v>
      </c>
      <c r="BU33" s="24">
        <f t="shared" si="24"/>
        <v>14</v>
      </c>
      <c r="BV33" s="24">
        <f t="shared" si="25"/>
        <v>11</v>
      </c>
      <c r="BW33" s="24">
        <f t="shared" si="26"/>
        <v>29</v>
      </c>
      <c r="BX33" s="25">
        <f t="shared" si="27"/>
        <v>13.793103448275861</v>
      </c>
      <c r="BZ33" s="22">
        <f t="shared" si="28"/>
        <v>1</v>
      </c>
    </row>
    <row r="34" spans="1:78" s="22" customFormat="1" ht="18" x14ac:dyDescent="0.25">
      <c r="A34" s="65">
        <v>39</v>
      </c>
      <c r="B34" s="132" t="s">
        <v>172</v>
      </c>
      <c r="C34" s="48" t="s">
        <v>162</v>
      </c>
      <c r="D34" s="56" t="s">
        <v>73</v>
      </c>
      <c r="E34" s="223"/>
      <c r="F34" s="223">
        <v>65</v>
      </c>
      <c r="G34" s="223">
        <v>75</v>
      </c>
      <c r="H34" s="223">
        <v>64</v>
      </c>
      <c r="I34" s="223">
        <v>84</v>
      </c>
      <c r="J34" s="223">
        <v>66</v>
      </c>
      <c r="K34" s="223">
        <v>67</v>
      </c>
      <c r="L34" s="223">
        <v>68</v>
      </c>
      <c r="M34" s="223">
        <v>64</v>
      </c>
      <c r="N34" s="223">
        <v>60</v>
      </c>
      <c r="O34" s="223">
        <v>68</v>
      </c>
      <c r="P34" s="223">
        <v>62</v>
      </c>
      <c r="Q34" s="223">
        <v>60</v>
      </c>
      <c r="R34" s="223"/>
      <c r="S34" s="223">
        <v>60</v>
      </c>
      <c r="T34" s="223">
        <v>76</v>
      </c>
      <c r="U34" s="223"/>
      <c r="V34" s="223"/>
      <c r="W34" s="223"/>
      <c r="X34" s="223"/>
      <c r="Y34" s="223"/>
      <c r="Z34" s="223"/>
      <c r="AA34" s="223">
        <v>62</v>
      </c>
      <c r="AB34" s="223">
        <v>62</v>
      </c>
      <c r="AC34" s="223">
        <v>75</v>
      </c>
      <c r="AD34" s="223">
        <v>60</v>
      </c>
      <c r="AE34" s="224">
        <v>63</v>
      </c>
      <c r="AF34" s="186"/>
      <c r="AG34" s="186"/>
      <c r="AH34" s="186"/>
      <c r="AI34" s="186">
        <v>74</v>
      </c>
      <c r="AJ34" s="186"/>
      <c r="AK34" s="186">
        <v>73</v>
      </c>
      <c r="AL34" s="186"/>
      <c r="AM34" s="186">
        <v>73</v>
      </c>
      <c r="AN34" s="186">
        <v>64</v>
      </c>
      <c r="AO34" s="186">
        <v>66</v>
      </c>
      <c r="AP34" s="186"/>
      <c r="AQ34" s="186"/>
      <c r="AR34" s="221"/>
      <c r="AS34" s="221">
        <v>71</v>
      </c>
      <c r="AT34" s="221"/>
      <c r="AU34" s="221"/>
      <c r="AV34" s="221"/>
      <c r="AW34" s="221">
        <v>66</v>
      </c>
      <c r="AX34" s="221">
        <v>64</v>
      </c>
      <c r="AY34" s="221"/>
      <c r="AZ34" s="221">
        <v>93</v>
      </c>
      <c r="BA34" s="221">
        <v>60</v>
      </c>
      <c r="BB34" s="221">
        <v>67</v>
      </c>
      <c r="BC34" s="221"/>
      <c r="BD34" s="221"/>
      <c r="BE34" s="221"/>
      <c r="BF34" s="221"/>
      <c r="BG34" s="221"/>
      <c r="BH34" s="221"/>
      <c r="BI34" s="221"/>
      <c r="BJ34" s="221"/>
      <c r="BK34" s="221"/>
      <c r="BL34" s="221"/>
      <c r="BM34" s="40">
        <f t="shared" si="16"/>
        <v>70.166666666666671</v>
      </c>
      <c r="BN34" s="40">
        <f t="shared" si="17"/>
        <v>63.666666666666664</v>
      </c>
      <c r="BO34" s="74">
        <f t="shared" si="18"/>
        <v>65.833333333333329</v>
      </c>
      <c r="BP34" s="74">
        <f t="shared" si="19"/>
        <v>68.833333333333329</v>
      </c>
      <c r="BQ34" s="74">
        <f t="shared" si="20"/>
        <v>70.166666666666671</v>
      </c>
      <c r="BR34" s="74" t="e">
        <f t="shared" si="21"/>
        <v>#DIV/0!</v>
      </c>
      <c r="BS34" s="25">
        <f t="shared" si="22"/>
        <v>67.733333333333334</v>
      </c>
      <c r="BT34" s="24">
        <f t="shared" si="23"/>
        <v>1</v>
      </c>
      <c r="BU34" s="24">
        <f t="shared" si="24"/>
        <v>5</v>
      </c>
      <c r="BV34" s="24">
        <f t="shared" si="25"/>
        <v>24</v>
      </c>
      <c r="BW34" s="24">
        <f t="shared" si="26"/>
        <v>30</v>
      </c>
      <c r="BX34" s="25">
        <f t="shared" si="27"/>
        <v>3.3333333333333335</v>
      </c>
      <c r="BZ34" s="22">
        <f t="shared" si="28"/>
        <v>0</v>
      </c>
    </row>
    <row r="35" spans="1:78" s="22" customFormat="1" ht="18" x14ac:dyDescent="0.25">
      <c r="A35" s="65">
        <v>40</v>
      </c>
      <c r="B35" s="132" t="s">
        <v>173</v>
      </c>
      <c r="C35" s="48" t="s">
        <v>162</v>
      </c>
      <c r="D35" s="56" t="s">
        <v>73</v>
      </c>
      <c r="E35" s="223"/>
      <c r="F35" s="223">
        <v>60</v>
      </c>
      <c r="G35" s="223">
        <v>72</v>
      </c>
      <c r="H35" s="223">
        <v>61</v>
      </c>
      <c r="I35" s="223">
        <v>69</v>
      </c>
      <c r="J35" s="223">
        <v>69</v>
      </c>
      <c r="K35" s="223">
        <v>66</v>
      </c>
      <c r="L35" s="223">
        <v>60</v>
      </c>
      <c r="M35" s="223">
        <v>68</v>
      </c>
      <c r="N35" s="223">
        <v>60</v>
      </c>
      <c r="O35" s="223">
        <v>60</v>
      </c>
      <c r="P35" s="223">
        <v>77</v>
      </c>
      <c r="Q35" s="223">
        <v>60</v>
      </c>
      <c r="R35" s="223"/>
      <c r="S35" s="223">
        <v>60</v>
      </c>
      <c r="T35" s="223">
        <v>67</v>
      </c>
      <c r="U35" s="223"/>
      <c r="V35" s="223"/>
      <c r="W35" s="223"/>
      <c r="X35" s="223"/>
      <c r="Y35" s="223"/>
      <c r="Z35" s="223"/>
      <c r="AA35" s="223">
        <v>65</v>
      </c>
      <c r="AB35" s="223">
        <v>60</v>
      </c>
      <c r="AC35" s="223">
        <v>83</v>
      </c>
      <c r="AD35" s="223">
        <v>65</v>
      </c>
      <c r="AE35" s="224">
        <v>62</v>
      </c>
      <c r="AF35" s="186"/>
      <c r="AG35" s="186"/>
      <c r="AH35" s="186"/>
      <c r="AI35" s="186">
        <v>61</v>
      </c>
      <c r="AJ35" s="186"/>
      <c r="AK35" s="186">
        <v>61</v>
      </c>
      <c r="AL35" s="186"/>
      <c r="AM35" s="186">
        <v>61</v>
      </c>
      <c r="AN35" s="186">
        <v>72</v>
      </c>
      <c r="AO35" s="186">
        <v>70</v>
      </c>
      <c r="AP35" s="186"/>
      <c r="AQ35" s="186"/>
      <c r="AR35" s="221"/>
      <c r="AS35" s="221">
        <v>34</v>
      </c>
      <c r="AT35" s="221"/>
      <c r="AU35" s="221"/>
      <c r="AV35" s="221"/>
      <c r="AW35" s="221">
        <v>65</v>
      </c>
      <c r="AX35" s="221">
        <v>60</v>
      </c>
      <c r="AY35" s="221"/>
      <c r="AZ35" s="221">
        <v>91</v>
      </c>
      <c r="BA35" s="221">
        <v>60</v>
      </c>
      <c r="BB35" s="221">
        <v>61</v>
      </c>
      <c r="BC35" s="221"/>
      <c r="BD35" s="221"/>
      <c r="BE35" s="221"/>
      <c r="BF35" s="221"/>
      <c r="BG35" s="221"/>
      <c r="BH35" s="221"/>
      <c r="BI35" s="221"/>
      <c r="BJ35" s="221"/>
      <c r="BK35" s="221"/>
      <c r="BL35" s="221"/>
      <c r="BM35" s="40">
        <f t="shared" si="16"/>
        <v>66.166666666666671</v>
      </c>
      <c r="BN35" s="40">
        <f t="shared" si="17"/>
        <v>64.166666666666671</v>
      </c>
      <c r="BO35" s="74">
        <f t="shared" si="18"/>
        <v>66.666666666666671</v>
      </c>
      <c r="BP35" s="74">
        <f t="shared" si="19"/>
        <v>64.5</v>
      </c>
      <c r="BQ35" s="74" t="str">
        <f t="shared" si="20"/>
        <v>Нет п/оц.</v>
      </c>
      <c r="BR35" s="74" t="e">
        <f t="shared" si="21"/>
        <v>#DIV/0!</v>
      </c>
      <c r="BS35" s="25" t="str">
        <f t="shared" si="22"/>
        <v>Нет п/оц.</v>
      </c>
      <c r="BT35" s="24">
        <f t="shared" si="23"/>
        <v>1</v>
      </c>
      <c r="BU35" s="24">
        <f t="shared" si="24"/>
        <v>2</v>
      </c>
      <c r="BV35" s="24">
        <f t="shared" si="25"/>
        <v>26</v>
      </c>
      <c r="BW35" s="24">
        <f t="shared" si="26"/>
        <v>29</v>
      </c>
      <c r="BX35" s="25">
        <f t="shared" si="27"/>
        <v>3.4482758620689653</v>
      </c>
      <c r="BZ35" s="22">
        <f t="shared" si="28"/>
        <v>1</v>
      </c>
    </row>
    <row r="36" spans="1:78" s="22" customFormat="1" ht="18" x14ac:dyDescent="0.25">
      <c r="A36" s="65">
        <v>41</v>
      </c>
      <c r="B36" s="132" t="s">
        <v>174</v>
      </c>
      <c r="C36" s="48" t="s">
        <v>162</v>
      </c>
      <c r="D36" s="56" t="s">
        <v>73</v>
      </c>
      <c r="E36" s="223"/>
      <c r="F36" s="223">
        <v>65</v>
      </c>
      <c r="G36" s="223">
        <v>95</v>
      </c>
      <c r="H36" s="223">
        <v>60</v>
      </c>
      <c r="I36" s="223">
        <v>74</v>
      </c>
      <c r="J36" s="223">
        <v>63</v>
      </c>
      <c r="K36" s="223">
        <v>66</v>
      </c>
      <c r="L36" s="223">
        <v>74</v>
      </c>
      <c r="M36" s="223">
        <v>68</v>
      </c>
      <c r="N36" s="223">
        <v>85</v>
      </c>
      <c r="O36" s="223">
        <v>67</v>
      </c>
      <c r="P36" s="223">
        <v>82</v>
      </c>
      <c r="Q36" s="223">
        <v>62</v>
      </c>
      <c r="R36" s="223"/>
      <c r="S36" s="223">
        <v>60</v>
      </c>
      <c r="T36" s="223">
        <v>74</v>
      </c>
      <c r="U36" s="223"/>
      <c r="V36" s="223"/>
      <c r="W36" s="223"/>
      <c r="X36" s="223"/>
      <c r="Y36" s="223"/>
      <c r="Z36" s="223"/>
      <c r="AA36" s="223">
        <v>2</v>
      </c>
      <c r="AB36" s="223">
        <v>61</v>
      </c>
      <c r="AC36" s="223">
        <v>90</v>
      </c>
      <c r="AD36" s="223">
        <v>60</v>
      </c>
      <c r="AE36" s="224">
        <v>62</v>
      </c>
      <c r="AF36" s="186"/>
      <c r="AG36" s="186"/>
      <c r="AH36" s="186"/>
      <c r="AI36" s="186">
        <v>60</v>
      </c>
      <c r="AJ36" s="186"/>
      <c r="AK36" s="186">
        <v>62</v>
      </c>
      <c r="AL36" s="186"/>
      <c r="AM36" s="186">
        <v>64</v>
      </c>
      <c r="AN36" s="186">
        <v>78</v>
      </c>
      <c r="AO36" s="186">
        <v>60</v>
      </c>
      <c r="AP36" s="186"/>
      <c r="AQ36" s="186"/>
      <c r="AR36" s="222"/>
      <c r="AS36" s="221">
        <v>19</v>
      </c>
      <c r="AT36" s="221"/>
      <c r="AU36" s="221"/>
      <c r="AV36" s="221"/>
      <c r="AW36" s="221">
        <v>64</v>
      </c>
      <c r="AX36" s="221">
        <v>69</v>
      </c>
      <c r="AY36" s="221"/>
      <c r="AZ36" s="221">
        <v>87</v>
      </c>
      <c r="BA36" s="221">
        <v>60</v>
      </c>
      <c r="BB36" s="221">
        <v>62</v>
      </c>
      <c r="BC36" s="221"/>
      <c r="BD36" s="221"/>
      <c r="BE36" s="221"/>
      <c r="BF36" s="221"/>
      <c r="BG36" s="221"/>
      <c r="BH36" s="221"/>
      <c r="BI36" s="221"/>
      <c r="BJ36" s="221"/>
      <c r="BK36" s="221"/>
      <c r="BL36" s="221"/>
      <c r="BM36" s="40">
        <f t="shared" si="16"/>
        <v>70.5</v>
      </c>
      <c r="BN36" s="40">
        <f t="shared" si="17"/>
        <v>73</v>
      </c>
      <c r="BO36" s="74" t="str">
        <f t="shared" si="18"/>
        <v>Нет п/оц.</v>
      </c>
      <c r="BP36" s="74">
        <f t="shared" si="19"/>
        <v>64.333333333333329</v>
      </c>
      <c r="BQ36" s="74" t="str">
        <f t="shared" si="20"/>
        <v>Нет п/оц.</v>
      </c>
      <c r="BR36" s="74" t="e">
        <f t="shared" si="21"/>
        <v>#DIV/0!</v>
      </c>
      <c r="BS36" s="25" t="str">
        <f t="shared" si="22"/>
        <v>Нет п/оц.</v>
      </c>
      <c r="BT36" s="24">
        <f t="shared" si="23"/>
        <v>2</v>
      </c>
      <c r="BU36" s="24">
        <f t="shared" si="24"/>
        <v>7</v>
      </c>
      <c r="BV36" s="24">
        <f t="shared" si="25"/>
        <v>19</v>
      </c>
      <c r="BW36" s="24">
        <f t="shared" si="26"/>
        <v>28</v>
      </c>
      <c r="BX36" s="25">
        <f t="shared" si="27"/>
        <v>7.1428571428571423</v>
      </c>
      <c r="BZ36" s="22">
        <f t="shared" si="28"/>
        <v>2</v>
      </c>
    </row>
    <row r="37" spans="1:78" s="22" customFormat="1" ht="18" x14ac:dyDescent="0.25">
      <c r="A37" s="240"/>
      <c r="B37" s="448" t="s">
        <v>656</v>
      </c>
      <c r="C37" s="48" t="s">
        <v>162</v>
      </c>
      <c r="D37" s="56" t="s">
        <v>73</v>
      </c>
      <c r="E37" s="243"/>
      <c r="F37" s="243"/>
      <c r="G37" s="243"/>
      <c r="H37" s="243"/>
      <c r="I37" s="24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4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222"/>
      <c r="AS37" s="221"/>
      <c r="AT37" s="221"/>
      <c r="AU37" s="221"/>
      <c r="AV37" s="221"/>
      <c r="AW37" s="221">
        <v>60</v>
      </c>
      <c r="AX37" s="221">
        <v>60</v>
      </c>
      <c r="AY37" s="221">
        <v>0</v>
      </c>
      <c r="AZ37" s="221">
        <v>88</v>
      </c>
      <c r="BA37" s="221">
        <v>1</v>
      </c>
      <c r="BB37" s="221">
        <v>61</v>
      </c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40"/>
      <c r="BN37" s="40"/>
      <c r="BO37" s="74"/>
      <c r="BP37" s="74"/>
      <c r="BQ37" s="74"/>
      <c r="BR37" s="74"/>
      <c r="BS37" s="25"/>
      <c r="BT37" s="24"/>
      <c r="BU37" s="24"/>
      <c r="BV37" s="24"/>
      <c r="BW37" s="24"/>
      <c r="BX37" s="25"/>
    </row>
    <row r="38" spans="1:78" s="41" customFormat="1" ht="18" x14ac:dyDescent="0.25">
      <c r="A38" s="240">
        <v>42</v>
      </c>
      <c r="B38" s="315" t="s">
        <v>175</v>
      </c>
      <c r="C38" s="48" t="s">
        <v>162</v>
      </c>
      <c r="D38" s="242" t="s">
        <v>73</v>
      </c>
      <c r="E38" s="243"/>
      <c r="F38" s="243">
        <v>74</v>
      </c>
      <c r="G38" s="243">
        <v>67</v>
      </c>
      <c r="H38" s="243">
        <v>60</v>
      </c>
      <c r="I38" s="243">
        <v>79</v>
      </c>
      <c r="J38" s="223">
        <v>64</v>
      </c>
      <c r="K38" s="223">
        <v>62</v>
      </c>
      <c r="L38" s="223">
        <v>69</v>
      </c>
      <c r="M38" s="223">
        <v>63</v>
      </c>
      <c r="N38" s="223">
        <v>79</v>
      </c>
      <c r="O38" s="223">
        <v>72</v>
      </c>
      <c r="P38" s="223">
        <v>68</v>
      </c>
      <c r="Q38" s="223">
        <v>63</v>
      </c>
      <c r="R38" s="223"/>
      <c r="S38" s="223">
        <v>74</v>
      </c>
      <c r="T38" s="223">
        <v>71</v>
      </c>
      <c r="U38" s="223"/>
      <c r="V38" s="223"/>
      <c r="W38" s="223"/>
      <c r="X38" s="223"/>
      <c r="Y38" s="223"/>
      <c r="Z38" s="223"/>
      <c r="AA38" s="223">
        <v>77</v>
      </c>
      <c r="AB38" s="223">
        <v>61</v>
      </c>
      <c r="AC38" s="223">
        <v>83</v>
      </c>
      <c r="AD38" s="223">
        <v>60</v>
      </c>
      <c r="AE38" s="224">
        <v>84</v>
      </c>
      <c r="AF38" s="186"/>
      <c r="AG38" s="186"/>
      <c r="AH38" s="186"/>
      <c r="AI38" s="186">
        <v>95</v>
      </c>
      <c r="AJ38" s="186"/>
      <c r="AK38" s="186">
        <v>70</v>
      </c>
      <c r="AL38" s="186"/>
      <c r="AM38" s="186">
        <v>68</v>
      </c>
      <c r="AN38" s="186">
        <v>69</v>
      </c>
      <c r="AO38" s="186">
        <v>71</v>
      </c>
      <c r="AP38" s="186"/>
      <c r="AQ38" s="186"/>
      <c r="AR38" s="222"/>
      <c r="AS38" s="221">
        <v>80</v>
      </c>
      <c r="AT38" s="221"/>
      <c r="AU38" s="221"/>
      <c r="AV38" s="221"/>
      <c r="AW38" s="221">
        <v>76</v>
      </c>
      <c r="AX38" s="221">
        <v>74</v>
      </c>
      <c r="AY38" s="221"/>
      <c r="AZ38" s="221">
        <v>90</v>
      </c>
      <c r="BA38" s="221">
        <v>60</v>
      </c>
      <c r="BB38" s="221">
        <v>75</v>
      </c>
      <c r="BC38" s="221"/>
      <c r="BD38" s="221"/>
      <c r="BE38" s="221"/>
      <c r="BF38" s="221"/>
      <c r="BG38" s="221"/>
      <c r="BH38" s="221"/>
      <c r="BI38" s="221"/>
      <c r="BJ38" s="221"/>
      <c r="BK38" s="221"/>
      <c r="BL38" s="221"/>
      <c r="BM38" s="40">
        <f t="shared" si="16"/>
        <v>67.666666666666671</v>
      </c>
      <c r="BN38" s="40">
        <f t="shared" si="17"/>
        <v>69</v>
      </c>
      <c r="BO38" s="74">
        <f t="shared" si="18"/>
        <v>71</v>
      </c>
      <c r="BP38" s="74">
        <f t="shared" si="19"/>
        <v>76.166666666666671</v>
      </c>
      <c r="BQ38" s="74">
        <f>IF(COUNTIF(AR38:BB38,"&gt;59")=COUNTA(AR38:BB38),(IF(COUNTA(AR38:BB38&gt;0),SUM(AR38:BB38)/COUNT(AR38:BB38),"св")),"Нет п/оц.")</f>
        <v>75.833333333333329</v>
      </c>
      <c r="BR38" s="74" t="e">
        <f t="shared" si="21"/>
        <v>#DIV/0!</v>
      </c>
      <c r="BS38" s="25">
        <f t="shared" si="22"/>
        <v>71.933333333333337</v>
      </c>
      <c r="BT38" s="24">
        <f t="shared" si="23"/>
        <v>2</v>
      </c>
      <c r="BU38" s="24">
        <f t="shared" si="24"/>
        <v>11</v>
      </c>
      <c r="BV38" s="24">
        <f t="shared" si="25"/>
        <v>17</v>
      </c>
      <c r="BW38" s="24">
        <f t="shared" si="26"/>
        <v>30</v>
      </c>
      <c r="BX38" s="25">
        <f t="shared" si="27"/>
        <v>6.666666666666667</v>
      </c>
      <c r="BZ38" s="22">
        <f t="shared" si="28"/>
        <v>0</v>
      </c>
    </row>
    <row r="39" spans="1:78" s="257" customFormat="1" ht="18" x14ac:dyDescent="0.25">
      <c r="A39" s="65">
        <v>43</v>
      </c>
      <c r="B39" s="132" t="s">
        <v>176</v>
      </c>
      <c r="C39" s="48" t="s">
        <v>162</v>
      </c>
      <c r="D39" s="56"/>
      <c r="E39" s="250"/>
      <c r="F39" s="250">
        <v>77</v>
      </c>
      <c r="G39" s="250">
        <v>91</v>
      </c>
      <c r="H39" s="250">
        <v>82</v>
      </c>
      <c r="I39" s="250">
        <v>84</v>
      </c>
      <c r="J39" s="250">
        <v>87</v>
      </c>
      <c r="K39" s="250">
        <v>77</v>
      </c>
      <c r="L39" s="250">
        <v>66</v>
      </c>
      <c r="M39" s="250">
        <v>76</v>
      </c>
      <c r="N39" s="250">
        <v>92</v>
      </c>
      <c r="O39" s="250">
        <v>77</v>
      </c>
      <c r="P39" s="250">
        <v>79</v>
      </c>
      <c r="Q39" s="250">
        <v>74</v>
      </c>
      <c r="R39" s="250"/>
      <c r="S39" s="250">
        <v>75</v>
      </c>
      <c r="T39" s="250">
        <v>80</v>
      </c>
      <c r="U39" s="250"/>
      <c r="V39" s="250"/>
      <c r="W39" s="250"/>
      <c r="X39" s="250"/>
      <c r="Y39" s="250"/>
      <c r="Z39" s="250"/>
      <c r="AA39" s="250">
        <v>72</v>
      </c>
      <c r="AB39" s="250">
        <v>68</v>
      </c>
      <c r="AC39" s="250">
        <v>95</v>
      </c>
      <c r="AD39" s="250">
        <v>85</v>
      </c>
      <c r="AE39" s="251">
        <v>90</v>
      </c>
      <c r="AF39" s="252"/>
      <c r="AG39" s="252"/>
      <c r="AH39" s="252"/>
      <c r="AI39" s="252">
        <v>64</v>
      </c>
      <c r="AJ39" s="252"/>
      <c r="AK39" s="252">
        <v>64</v>
      </c>
      <c r="AL39" s="252"/>
      <c r="AM39" s="252">
        <v>69</v>
      </c>
      <c r="AN39" s="252">
        <v>74</v>
      </c>
      <c r="AO39" s="252">
        <v>93</v>
      </c>
      <c r="AP39" s="252"/>
      <c r="AQ39" s="252"/>
      <c r="AR39" s="253"/>
      <c r="AS39" s="221">
        <v>66</v>
      </c>
      <c r="AT39" s="221"/>
      <c r="AU39" s="221"/>
      <c r="AV39" s="221"/>
      <c r="AW39" s="221">
        <v>67</v>
      </c>
      <c r="AX39" s="221">
        <v>75</v>
      </c>
      <c r="AY39" s="221"/>
      <c r="AZ39" s="221">
        <v>86</v>
      </c>
      <c r="BA39" s="253">
        <v>60</v>
      </c>
      <c r="BB39" s="253">
        <v>63</v>
      </c>
      <c r="BC39" s="253"/>
      <c r="BD39" s="253"/>
      <c r="BE39" s="253"/>
      <c r="BF39" s="253"/>
      <c r="BG39" s="253"/>
      <c r="BH39" s="253"/>
      <c r="BI39" s="253"/>
      <c r="BJ39" s="253"/>
      <c r="BK39" s="253"/>
      <c r="BL39" s="253"/>
      <c r="BM39" s="254">
        <f t="shared" si="16"/>
        <v>83</v>
      </c>
      <c r="BN39" s="254">
        <f t="shared" si="17"/>
        <v>77.333333333333329</v>
      </c>
      <c r="BO39" s="254">
        <f t="shared" si="18"/>
        <v>79.166666666666671</v>
      </c>
      <c r="BP39" s="254">
        <f t="shared" si="19"/>
        <v>75.666666666666671</v>
      </c>
      <c r="BQ39" s="254">
        <f>IF(COUNTIF(AR39:BB39,"&gt;59")=COUNTA(AR39:BB39),(IF(COUNTA(AR39:BB39&gt;0),SUM(AR39:BB39)/COUNT(AR39:BB39),"св")),"Нет п/оц.")</f>
        <v>69.5</v>
      </c>
      <c r="BR39" s="254" t="e">
        <f t="shared" si="21"/>
        <v>#DIV/0!</v>
      </c>
      <c r="BS39" s="255">
        <f t="shared" si="22"/>
        <v>76.933333333333337</v>
      </c>
      <c r="BT39" s="256">
        <f t="shared" si="23"/>
        <v>5</v>
      </c>
      <c r="BU39" s="256">
        <f t="shared" si="24"/>
        <v>15</v>
      </c>
      <c r="BV39" s="256">
        <f t="shared" si="25"/>
        <v>10</v>
      </c>
      <c r="BW39" s="256">
        <f t="shared" si="26"/>
        <v>30</v>
      </c>
      <c r="BX39" s="255">
        <f t="shared" si="27"/>
        <v>16.666666666666664</v>
      </c>
      <c r="BZ39" s="257">
        <f t="shared" si="28"/>
        <v>0</v>
      </c>
    </row>
    <row r="40" spans="1:78" s="22" customFormat="1" ht="18" customHeight="1" x14ac:dyDescent="0.25">
      <c r="A40" s="65">
        <v>44</v>
      </c>
      <c r="B40" s="132" t="s">
        <v>177</v>
      </c>
      <c r="C40" s="48" t="s">
        <v>162</v>
      </c>
      <c r="D40" s="56"/>
      <c r="E40" s="223"/>
      <c r="F40" s="223">
        <v>63</v>
      </c>
      <c r="G40" s="223">
        <v>75</v>
      </c>
      <c r="H40" s="223">
        <v>66</v>
      </c>
      <c r="I40" s="223">
        <v>81</v>
      </c>
      <c r="J40" s="223">
        <v>69</v>
      </c>
      <c r="K40" s="223">
        <v>70</v>
      </c>
      <c r="L40" s="223">
        <v>64</v>
      </c>
      <c r="M40" s="223">
        <v>60</v>
      </c>
      <c r="N40" s="223">
        <v>84</v>
      </c>
      <c r="O40" s="223">
        <v>80</v>
      </c>
      <c r="P40" s="223">
        <v>82</v>
      </c>
      <c r="Q40" s="223">
        <v>62</v>
      </c>
      <c r="R40" s="223"/>
      <c r="S40" s="223">
        <v>70</v>
      </c>
      <c r="T40" s="223">
        <v>74</v>
      </c>
      <c r="U40" s="223"/>
      <c r="V40" s="223"/>
      <c r="W40" s="223"/>
      <c r="X40" s="223"/>
      <c r="Y40" s="234"/>
      <c r="Z40" s="223"/>
      <c r="AA40" s="223">
        <v>90</v>
      </c>
      <c r="AB40" s="223">
        <v>75</v>
      </c>
      <c r="AC40" s="223">
        <v>83</v>
      </c>
      <c r="AD40" s="223">
        <v>71</v>
      </c>
      <c r="AE40" s="224">
        <v>80</v>
      </c>
      <c r="AF40" s="210"/>
      <c r="AG40" s="186"/>
      <c r="AH40" s="186"/>
      <c r="AI40" s="186">
        <v>80</v>
      </c>
      <c r="AJ40" s="186"/>
      <c r="AK40" s="186">
        <v>62</v>
      </c>
      <c r="AL40" s="186"/>
      <c r="AM40" s="186">
        <v>64</v>
      </c>
      <c r="AN40" s="186">
        <v>72</v>
      </c>
      <c r="AO40" s="186">
        <v>67</v>
      </c>
      <c r="AP40" s="186"/>
      <c r="AQ40" s="210"/>
      <c r="AR40" s="221"/>
      <c r="AS40" s="221">
        <v>60</v>
      </c>
      <c r="AT40" s="221"/>
      <c r="AU40" s="221"/>
      <c r="AV40" s="221"/>
      <c r="AW40" s="221">
        <v>70</v>
      </c>
      <c r="AX40" s="221">
        <v>82</v>
      </c>
      <c r="AY40" s="221"/>
      <c r="AZ40" s="221">
        <v>87</v>
      </c>
      <c r="BA40" s="221">
        <v>64</v>
      </c>
      <c r="BB40" s="221">
        <v>60</v>
      </c>
      <c r="BC40" s="221"/>
      <c r="BD40" s="221"/>
      <c r="BE40" s="221"/>
      <c r="BF40" s="221"/>
      <c r="BG40" s="221"/>
      <c r="BH40" s="221"/>
      <c r="BI40" s="221"/>
      <c r="BJ40" s="221"/>
      <c r="BK40" s="221"/>
      <c r="BL40" s="221"/>
      <c r="BM40" s="40">
        <f t="shared" si="16"/>
        <v>70.666666666666671</v>
      </c>
      <c r="BN40" s="40">
        <f t="shared" si="17"/>
        <v>72</v>
      </c>
      <c r="BO40" s="74">
        <f t="shared" si="18"/>
        <v>77.166666666666671</v>
      </c>
      <c r="BP40" s="74">
        <f t="shared" si="19"/>
        <v>70.833333333333329</v>
      </c>
      <c r="BQ40" s="74">
        <f>IF(COUNTIF(AR40:BB40,"&gt;59")=COUNTA(AR40:BB40),(IF(COUNTA(AR40:BB40&gt;0),SUM(AR40:BB40)/COUNT(AR40:BB40),"св")),"Нет п/оц.")</f>
        <v>70.5</v>
      </c>
      <c r="BR40" s="74" t="e">
        <f t="shared" si="21"/>
        <v>#DIV/0!</v>
      </c>
      <c r="BS40" s="25">
        <f t="shared" si="22"/>
        <v>72.233333333333334</v>
      </c>
      <c r="BT40" s="24">
        <f t="shared" si="23"/>
        <v>1</v>
      </c>
      <c r="BU40" s="24">
        <f t="shared" si="24"/>
        <v>12</v>
      </c>
      <c r="BV40" s="24">
        <f t="shared" si="25"/>
        <v>17</v>
      </c>
      <c r="BW40" s="24">
        <f t="shared" si="26"/>
        <v>30</v>
      </c>
      <c r="BX40" s="25">
        <f t="shared" si="27"/>
        <v>3.3333333333333335</v>
      </c>
      <c r="BZ40" s="22">
        <f t="shared" si="28"/>
        <v>0</v>
      </c>
    </row>
    <row r="41" spans="1:78" s="22" customFormat="1" ht="18" customHeight="1" x14ac:dyDescent="0.25">
      <c r="A41" s="65">
        <v>46</v>
      </c>
      <c r="B41" s="132" t="s">
        <v>178</v>
      </c>
      <c r="C41" s="48" t="s">
        <v>162</v>
      </c>
      <c r="D41" s="56" t="s">
        <v>73</v>
      </c>
      <c r="E41" s="223"/>
      <c r="F41" s="223">
        <v>70</v>
      </c>
      <c r="G41" s="223">
        <v>68</v>
      </c>
      <c r="H41" s="223">
        <v>62</v>
      </c>
      <c r="I41" s="223">
        <v>71</v>
      </c>
      <c r="J41" s="223">
        <v>68</v>
      </c>
      <c r="K41" s="223">
        <v>68</v>
      </c>
      <c r="L41" s="223">
        <v>74</v>
      </c>
      <c r="M41" s="223">
        <v>60</v>
      </c>
      <c r="N41" s="223">
        <v>79</v>
      </c>
      <c r="O41" s="223">
        <v>65</v>
      </c>
      <c r="P41" s="223">
        <v>60</v>
      </c>
      <c r="Q41" s="223">
        <v>62</v>
      </c>
      <c r="R41" s="223"/>
      <c r="S41" s="223">
        <v>75</v>
      </c>
      <c r="T41" s="223">
        <v>75</v>
      </c>
      <c r="U41" s="223"/>
      <c r="V41" s="223"/>
      <c r="W41" s="223"/>
      <c r="X41" s="223"/>
      <c r="Y41" s="223"/>
      <c r="Z41" s="223"/>
      <c r="AA41" s="223">
        <v>77</v>
      </c>
      <c r="AB41" s="223">
        <v>63</v>
      </c>
      <c r="AC41" s="223">
        <v>95</v>
      </c>
      <c r="AD41" s="223">
        <v>61</v>
      </c>
      <c r="AE41" s="224">
        <v>85</v>
      </c>
      <c r="AF41" s="186"/>
      <c r="AG41" s="186"/>
      <c r="AH41" s="186"/>
      <c r="AI41" s="186">
        <v>75</v>
      </c>
      <c r="AJ41" s="186"/>
      <c r="AK41" s="186">
        <v>67</v>
      </c>
      <c r="AL41" s="186"/>
      <c r="AM41" s="186">
        <v>65</v>
      </c>
      <c r="AN41" s="186">
        <v>72</v>
      </c>
      <c r="AO41" s="186">
        <v>75</v>
      </c>
      <c r="AP41" s="186"/>
      <c r="AQ41" s="186"/>
      <c r="AR41" s="222"/>
      <c r="AS41" s="221">
        <v>62</v>
      </c>
      <c r="AT41" s="221"/>
      <c r="AU41" s="221"/>
      <c r="AV41" s="221"/>
      <c r="AW41" s="221">
        <v>71</v>
      </c>
      <c r="AX41" s="221">
        <v>75</v>
      </c>
      <c r="AY41" s="221"/>
      <c r="AZ41" s="221">
        <v>80</v>
      </c>
      <c r="BA41" s="221">
        <v>60</v>
      </c>
      <c r="BB41" s="221">
        <v>64</v>
      </c>
      <c r="BC41" s="221"/>
      <c r="BD41" s="221"/>
      <c r="BE41" s="221"/>
      <c r="BF41" s="221"/>
      <c r="BG41" s="221"/>
      <c r="BH41" s="221"/>
      <c r="BI41" s="221"/>
      <c r="BJ41" s="221"/>
      <c r="BK41" s="221"/>
      <c r="BL41" s="221"/>
      <c r="BM41" s="40">
        <f t="shared" si="16"/>
        <v>67.833333333333329</v>
      </c>
      <c r="BN41" s="40">
        <f t="shared" si="17"/>
        <v>66.666666666666671</v>
      </c>
      <c r="BO41" s="74">
        <f t="shared" si="18"/>
        <v>74.333333333333329</v>
      </c>
      <c r="BP41" s="74">
        <f t="shared" si="19"/>
        <v>73.166666666666671</v>
      </c>
      <c r="BQ41" s="74">
        <f>IF(COUNTIF(AR41:BB41,"&gt;59")=COUNTA(AR41:BB41),(IF(COUNTA(AR41:BB41&gt;0),SUM(AR41:BB41)/COUNT(AR41:BB41),"св")),"Нет п/оц.")</f>
        <v>68.666666666666671</v>
      </c>
      <c r="BR41" s="74" t="e">
        <f t="shared" si="21"/>
        <v>#DIV/0!</v>
      </c>
      <c r="BS41" s="25">
        <f t="shared" si="22"/>
        <v>70.13333333333334</v>
      </c>
      <c r="BT41" s="24">
        <f t="shared" si="23"/>
        <v>1</v>
      </c>
      <c r="BU41" s="24">
        <f t="shared" si="24"/>
        <v>10</v>
      </c>
      <c r="BV41" s="24">
        <f t="shared" si="25"/>
        <v>19</v>
      </c>
      <c r="BW41" s="24">
        <f t="shared" si="26"/>
        <v>30</v>
      </c>
      <c r="BX41" s="25">
        <f t="shared" si="27"/>
        <v>3.3333333333333335</v>
      </c>
      <c r="BZ41" s="22">
        <f t="shared" si="28"/>
        <v>0</v>
      </c>
    </row>
    <row r="42" spans="1:78" s="22" customFormat="1" ht="18" customHeight="1" x14ac:dyDescent="0.25">
      <c r="A42" s="65">
        <v>47</v>
      </c>
      <c r="B42" s="132" t="s">
        <v>179</v>
      </c>
      <c r="C42" s="48" t="s">
        <v>162</v>
      </c>
      <c r="D42" s="56" t="s">
        <v>73</v>
      </c>
      <c r="E42" s="223"/>
      <c r="F42" s="223">
        <v>67</v>
      </c>
      <c r="G42" s="223">
        <v>70</v>
      </c>
      <c r="H42" s="223">
        <v>61</v>
      </c>
      <c r="I42" s="223">
        <v>64</v>
      </c>
      <c r="J42" s="223">
        <v>67</v>
      </c>
      <c r="K42" s="223">
        <v>71</v>
      </c>
      <c r="L42" s="223">
        <v>60</v>
      </c>
      <c r="M42" s="223">
        <v>60</v>
      </c>
      <c r="N42" s="223">
        <v>72</v>
      </c>
      <c r="O42" s="223">
        <v>62</v>
      </c>
      <c r="P42" s="223">
        <v>68</v>
      </c>
      <c r="Q42" s="223">
        <v>63</v>
      </c>
      <c r="R42" s="223"/>
      <c r="S42" s="223">
        <v>74</v>
      </c>
      <c r="T42" s="223">
        <v>80</v>
      </c>
      <c r="U42" s="223"/>
      <c r="V42" s="223"/>
      <c r="W42" s="223"/>
      <c r="X42" s="223"/>
      <c r="Y42" s="223">
        <v>76</v>
      </c>
      <c r="Z42" s="223"/>
      <c r="AA42" s="223"/>
      <c r="AB42" s="223">
        <v>75</v>
      </c>
      <c r="AC42" s="223">
        <v>83</v>
      </c>
      <c r="AD42" s="223">
        <v>66</v>
      </c>
      <c r="AE42" s="224">
        <v>85</v>
      </c>
      <c r="AF42" s="210"/>
      <c r="AG42" s="186">
        <v>62</v>
      </c>
      <c r="AH42" s="186"/>
      <c r="AI42" s="186"/>
      <c r="AJ42" s="186"/>
      <c r="AK42" s="186">
        <v>69</v>
      </c>
      <c r="AL42" s="186"/>
      <c r="AM42" s="186">
        <v>65</v>
      </c>
      <c r="AN42" s="186">
        <v>77</v>
      </c>
      <c r="AO42" s="186">
        <v>67</v>
      </c>
      <c r="AP42" s="186"/>
      <c r="AQ42" s="186"/>
      <c r="AR42" s="222"/>
      <c r="AS42" s="221"/>
      <c r="AT42" s="221"/>
      <c r="AU42" s="221">
        <v>60</v>
      </c>
      <c r="AV42" s="221"/>
      <c r="AW42" s="221">
        <v>70</v>
      </c>
      <c r="AX42" s="221">
        <v>67</v>
      </c>
      <c r="AY42" s="221"/>
      <c r="AZ42" s="221">
        <v>83</v>
      </c>
      <c r="BA42" s="221">
        <v>60</v>
      </c>
      <c r="BB42" s="221">
        <v>64</v>
      </c>
      <c r="BC42" s="221"/>
      <c r="BD42" s="221"/>
      <c r="BE42" s="221"/>
      <c r="BF42" s="221"/>
      <c r="BG42" s="221"/>
      <c r="BH42" s="221"/>
      <c r="BI42" s="221"/>
      <c r="BJ42" s="222"/>
      <c r="BK42" s="221"/>
      <c r="BL42" s="221"/>
      <c r="BM42" s="40">
        <f t="shared" si="16"/>
        <v>66.666666666666671</v>
      </c>
      <c r="BN42" s="40">
        <f t="shared" si="17"/>
        <v>64.166666666666671</v>
      </c>
      <c r="BO42" s="74">
        <f t="shared" si="18"/>
        <v>75.666666666666671</v>
      </c>
      <c r="BP42" s="74">
        <f t="shared" si="19"/>
        <v>70.833333333333329</v>
      </c>
      <c r="BQ42" s="74">
        <f>IF(COUNTIF(AR42:BB42,"&gt;59")=COUNTA(AR42:BB42),(IF(COUNTA(AR42:BB42&gt;0),SUM(AR42:BB42)/COUNT(AR42:BB42),"св")),"Нет п/оц.")</f>
        <v>67.333333333333329</v>
      </c>
      <c r="BR42" s="74" t="e">
        <f t="shared" si="21"/>
        <v>#DIV/0!</v>
      </c>
      <c r="BS42" s="25">
        <f t="shared" si="22"/>
        <v>68.933333333333337</v>
      </c>
      <c r="BT42" s="24">
        <f t="shared" si="23"/>
        <v>0</v>
      </c>
      <c r="BU42" s="24">
        <f t="shared" si="24"/>
        <v>8</v>
      </c>
      <c r="BV42" s="24">
        <f t="shared" si="25"/>
        <v>22</v>
      </c>
      <c r="BW42" s="24">
        <f t="shared" si="26"/>
        <v>30</v>
      </c>
      <c r="BX42" s="25">
        <f t="shared" si="27"/>
        <v>0</v>
      </c>
      <c r="BZ42" s="22">
        <f t="shared" si="28"/>
        <v>0</v>
      </c>
    </row>
    <row r="43" spans="1:78" s="22" customFormat="1" ht="18" customHeight="1" x14ac:dyDescent="0.25">
      <c r="A43" s="65">
        <v>48</v>
      </c>
      <c r="B43" s="207" t="s">
        <v>161</v>
      </c>
      <c r="C43" s="48" t="s">
        <v>162</v>
      </c>
      <c r="D43" s="56"/>
      <c r="E43" s="234"/>
      <c r="F43" s="223">
        <v>90</v>
      </c>
      <c r="G43" s="223">
        <v>90</v>
      </c>
      <c r="H43" s="223">
        <v>97</v>
      </c>
      <c r="I43" s="223">
        <v>92</v>
      </c>
      <c r="J43" s="223">
        <v>100</v>
      </c>
      <c r="K43" s="223">
        <v>97</v>
      </c>
      <c r="L43" s="223">
        <v>83</v>
      </c>
      <c r="M43" s="223">
        <v>93</v>
      </c>
      <c r="N43" s="223">
        <v>100</v>
      </c>
      <c r="O43" s="223">
        <v>94</v>
      </c>
      <c r="P43" s="223">
        <v>92</v>
      </c>
      <c r="Q43" s="223">
        <v>94</v>
      </c>
      <c r="R43" s="223"/>
      <c r="S43" s="223">
        <v>100</v>
      </c>
      <c r="T43" s="223">
        <v>91</v>
      </c>
      <c r="U43" s="223"/>
      <c r="V43" s="223"/>
      <c r="W43" s="223"/>
      <c r="X43" s="223"/>
      <c r="Y43" s="223">
        <v>94</v>
      </c>
      <c r="Z43" s="234"/>
      <c r="AA43" s="234"/>
      <c r="AB43" s="223">
        <v>83</v>
      </c>
      <c r="AC43" s="223">
        <v>94</v>
      </c>
      <c r="AD43" s="223">
        <v>98</v>
      </c>
      <c r="AE43" s="224">
        <v>96</v>
      </c>
      <c r="AF43" s="210"/>
      <c r="AG43" s="186">
        <v>92</v>
      </c>
      <c r="AH43" s="186"/>
      <c r="AI43" s="186"/>
      <c r="AJ43" s="186"/>
      <c r="AK43" s="186">
        <v>90</v>
      </c>
      <c r="AL43" s="186"/>
      <c r="AM43" s="186">
        <v>93</v>
      </c>
      <c r="AN43" s="186">
        <v>96</v>
      </c>
      <c r="AO43" s="186">
        <v>100</v>
      </c>
      <c r="AP43" s="186"/>
      <c r="AQ43" s="186"/>
      <c r="AR43" s="222"/>
      <c r="AS43" s="221"/>
      <c r="AT43" s="221"/>
      <c r="AU43" s="221">
        <v>98</v>
      </c>
      <c r="AV43" s="221"/>
      <c r="AW43" s="221">
        <v>91</v>
      </c>
      <c r="AX43" s="221">
        <v>90</v>
      </c>
      <c r="AY43" s="221"/>
      <c r="AZ43" s="221">
        <v>100</v>
      </c>
      <c r="BA43" s="221">
        <v>80</v>
      </c>
      <c r="BB43" s="221">
        <v>91</v>
      </c>
      <c r="BC43" s="221"/>
      <c r="BD43" s="221"/>
      <c r="BE43" s="222"/>
      <c r="BF43" s="221"/>
      <c r="BG43" s="221"/>
      <c r="BH43" s="221"/>
      <c r="BI43" s="221"/>
      <c r="BJ43" s="221"/>
      <c r="BK43" s="221"/>
      <c r="BL43" s="221"/>
      <c r="BM43" s="40">
        <f t="shared" si="16"/>
        <v>94.333333333333329</v>
      </c>
      <c r="BN43" s="40">
        <f t="shared" si="17"/>
        <v>92.666666666666671</v>
      </c>
      <c r="BO43" s="74">
        <f t="shared" si="18"/>
        <v>93.333333333333329</v>
      </c>
      <c r="BP43" s="74">
        <f t="shared" si="19"/>
        <v>94.5</v>
      </c>
      <c r="BQ43" s="74">
        <f>IF(COUNTIF(AR43:BB43,"&gt;59")=COUNTA(AR43:BB43),(IF(COUNTA(AR43:BB43&gt;0),SUM(AR43:BB43)/COUNT(AR43:BB43),"св")),"Нет п/оц.")</f>
        <v>91.666666666666671</v>
      </c>
      <c r="BR43" s="74" t="e">
        <f t="shared" si="21"/>
        <v>#DIV/0!</v>
      </c>
      <c r="BS43" s="25">
        <f t="shared" si="22"/>
        <v>93.3</v>
      </c>
      <c r="BT43" s="24">
        <f t="shared" si="23"/>
        <v>27</v>
      </c>
      <c r="BU43" s="24">
        <f t="shared" si="24"/>
        <v>3</v>
      </c>
      <c r="BV43" s="24">
        <f t="shared" si="25"/>
        <v>0</v>
      </c>
      <c r="BW43" s="24">
        <f t="shared" si="26"/>
        <v>30</v>
      </c>
      <c r="BX43" s="25">
        <f t="shared" si="27"/>
        <v>90</v>
      </c>
      <c r="BZ43" s="22">
        <f t="shared" si="28"/>
        <v>0</v>
      </c>
    </row>
    <row r="44" spans="1:78" s="22" customFormat="1" ht="18" customHeight="1" x14ac:dyDescent="0.25">
      <c r="A44" s="65">
        <v>50</v>
      </c>
      <c r="B44" s="132" t="s">
        <v>180</v>
      </c>
      <c r="C44" s="48" t="s">
        <v>162</v>
      </c>
      <c r="D44" s="56" t="s">
        <v>73</v>
      </c>
      <c r="E44" s="223"/>
      <c r="F44" s="223">
        <v>76</v>
      </c>
      <c r="G44" s="223">
        <v>96</v>
      </c>
      <c r="H44" s="223">
        <v>67</v>
      </c>
      <c r="I44" s="223">
        <v>74</v>
      </c>
      <c r="J44" s="223">
        <v>80</v>
      </c>
      <c r="K44" s="223">
        <v>82</v>
      </c>
      <c r="L44" s="223">
        <v>65</v>
      </c>
      <c r="M44" s="223">
        <v>71</v>
      </c>
      <c r="N44" s="223">
        <v>60</v>
      </c>
      <c r="O44" s="223">
        <v>75</v>
      </c>
      <c r="P44" s="223">
        <v>92</v>
      </c>
      <c r="Q44" s="223">
        <v>60</v>
      </c>
      <c r="R44" s="223"/>
      <c r="S44" s="223">
        <v>77</v>
      </c>
      <c r="T44" s="223">
        <v>80</v>
      </c>
      <c r="U44" s="223"/>
      <c r="V44" s="223"/>
      <c r="W44" s="223"/>
      <c r="X44" s="223"/>
      <c r="Y44" s="223"/>
      <c r="Z44" s="223"/>
      <c r="AA44" s="223">
        <v>78</v>
      </c>
      <c r="AB44" s="223">
        <v>80</v>
      </c>
      <c r="AC44" s="223">
        <v>90</v>
      </c>
      <c r="AD44" s="223">
        <v>70</v>
      </c>
      <c r="AE44" s="224">
        <v>85</v>
      </c>
      <c r="AF44" s="186"/>
      <c r="AG44" s="186"/>
      <c r="AH44" s="186"/>
      <c r="AI44" s="186">
        <v>81</v>
      </c>
      <c r="AJ44" s="186"/>
      <c r="AK44" s="186">
        <v>68</v>
      </c>
      <c r="AL44" s="186"/>
      <c r="AM44" s="186">
        <v>67</v>
      </c>
      <c r="AN44" s="186">
        <v>75</v>
      </c>
      <c r="AO44" s="186">
        <v>64</v>
      </c>
      <c r="AP44" s="186"/>
      <c r="AQ44" s="186"/>
      <c r="AR44" s="222"/>
      <c r="AS44" s="221">
        <v>74</v>
      </c>
      <c r="AT44" s="221"/>
      <c r="AU44" s="221"/>
      <c r="AV44" s="221"/>
      <c r="AW44" s="221">
        <v>79</v>
      </c>
      <c r="AX44" s="221">
        <v>92</v>
      </c>
      <c r="AY44" s="221"/>
      <c r="AZ44" s="221">
        <v>93</v>
      </c>
      <c r="BA44" s="221">
        <v>60</v>
      </c>
      <c r="BB44" s="221">
        <v>85</v>
      </c>
      <c r="BC44" s="221"/>
      <c r="BD44" s="221"/>
      <c r="BE44" s="221"/>
      <c r="BF44" s="221"/>
      <c r="BG44" s="222"/>
      <c r="BH44" s="221"/>
      <c r="BI44" s="221"/>
      <c r="BJ44" s="221"/>
      <c r="BK44" s="221"/>
      <c r="BL44" s="221"/>
      <c r="BM44" s="40">
        <f t="shared" si="16"/>
        <v>79.166666666666671</v>
      </c>
      <c r="BN44" s="40">
        <f t="shared" si="17"/>
        <v>70.5</v>
      </c>
      <c r="BO44" s="74">
        <f t="shared" si="18"/>
        <v>79.166666666666671</v>
      </c>
      <c r="BP44" s="74">
        <f t="shared" si="19"/>
        <v>73.333333333333329</v>
      </c>
      <c r="BQ44" s="74">
        <f>IF(COUNTIF(AR44:BB44,"&gt;59")=COUNTA(AR44:BB44),(IF(COUNTA(AR44:BB44&gt;0),SUM(AR44:BB44)/COUNT(AR44:BB44),"св")),"Нет п/оц.")</f>
        <v>80.5</v>
      </c>
      <c r="BR44" s="74" t="e">
        <f t="shared" si="21"/>
        <v>#DIV/0!</v>
      </c>
      <c r="BS44" s="25">
        <f t="shared" si="22"/>
        <v>76.533333333333331</v>
      </c>
      <c r="BT44" s="24">
        <f t="shared" si="23"/>
        <v>5</v>
      </c>
      <c r="BU44" s="24">
        <f t="shared" si="24"/>
        <v>15</v>
      </c>
      <c r="BV44" s="24">
        <f t="shared" si="25"/>
        <v>10</v>
      </c>
      <c r="BW44" s="24">
        <f t="shared" si="26"/>
        <v>30</v>
      </c>
      <c r="BX44" s="25">
        <f t="shared" si="27"/>
        <v>16.666666666666664</v>
      </c>
      <c r="BZ44" s="22">
        <f t="shared" si="28"/>
        <v>0</v>
      </c>
    </row>
    <row r="45" spans="1:78" s="22" customFormat="1" ht="18" hidden="1" x14ac:dyDescent="0.25">
      <c r="A45" s="65">
        <v>51</v>
      </c>
      <c r="B45" s="132"/>
      <c r="C45" s="48"/>
      <c r="D45" s="56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34"/>
      <c r="T45" s="223"/>
      <c r="U45" s="223"/>
      <c r="V45" s="223"/>
      <c r="W45" s="223"/>
      <c r="X45" s="223"/>
      <c r="Y45" s="223"/>
      <c r="Z45" s="223"/>
      <c r="AA45" s="223"/>
      <c r="AB45" s="223"/>
      <c r="AC45" s="234"/>
      <c r="AD45" s="223"/>
      <c r="AE45" s="224"/>
      <c r="AF45" s="186"/>
      <c r="AG45" s="186"/>
      <c r="AH45" s="186"/>
      <c r="AI45" s="186"/>
      <c r="AJ45" s="186"/>
      <c r="AK45" s="186"/>
      <c r="AL45" s="186"/>
      <c r="AM45" s="186"/>
      <c r="AN45" s="210"/>
      <c r="AO45" s="186"/>
      <c r="AP45" s="186"/>
      <c r="AQ45" s="186"/>
      <c r="AR45" s="221"/>
      <c r="AS45" s="221">
        <v>74</v>
      </c>
      <c r="AT45" s="221"/>
      <c r="AU45" s="221"/>
      <c r="AV45" s="221"/>
      <c r="AW45" s="221">
        <v>79</v>
      </c>
      <c r="AX45" s="221">
        <v>92</v>
      </c>
      <c r="AY45" s="221"/>
      <c r="AZ45" s="221">
        <v>93</v>
      </c>
      <c r="BA45" s="221">
        <v>60</v>
      </c>
      <c r="BB45" s="221">
        <v>85</v>
      </c>
      <c r="BC45" s="221"/>
      <c r="BD45" s="222"/>
      <c r="BE45" s="221"/>
      <c r="BF45" s="221"/>
      <c r="BG45" s="222"/>
      <c r="BH45" s="221"/>
      <c r="BI45" s="221"/>
      <c r="BJ45" s="222"/>
      <c r="BK45" s="221"/>
      <c r="BL45" s="221"/>
      <c r="BM45" s="40" t="e">
        <f t="shared" si="16"/>
        <v>#DIV/0!</v>
      </c>
      <c r="BN45" s="40" t="e">
        <f t="shared" si="17"/>
        <v>#DIV/0!</v>
      </c>
      <c r="BO45" s="74" t="e">
        <f t="shared" si="18"/>
        <v>#DIV/0!</v>
      </c>
      <c r="BP45" s="74" t="e">
        <f t="shared" si="19"/>
        <v>#DIV/0!</v>
      </c>
      <c r="BQ45" s="74">
        <f t="shared" si="20"/>
        <v>80.5</v>
      </c>
      <c r="BR45" s="74" t="e">
        <f t="shared" ref="BR45:BR65" si="29">IF(COUNTIF(BC45:BL45,"&gt;59")=COUNTA(BC45:BL45),(IF(COUNTA(BC45:BL45&gt;0),SUM(BC45:BL45)/COUNT(BC45:BL45),"св")),"Нет п/оц.")</f>
        <v>#DIV/0!</v>
      </c>
      <c r="BS45" s="25">
        <f t="shared" si="22"/>
        <v>80.5</v>
      </c>
      <c r="BT45" s="24">
        <f t="shared" si="23"/>
        <v>2</v>
      </c>
      <c r="BU45" s="24">
        <f t="shared" si="24"/>
        <v>3</v>
      </c>
      <c r="BV45" s="24">
        <f t="shared" si="25"/>
        <v>1</v>
      </c>
      <c r="BW45" s="24">
        <f t="shared" ref="BW45:BW65" si="30">BV45+BU45+BT45</f>
        <v>6</v>
      </c>
      <c r="BX45" s="25">
        <f t="shared" ref="BX45:BX65" si="31">BT45/BW45*100</f>
        <v>33.333333333333329</v>
      </c>
      <c r="BZ45" s="22">
        <f t="shared" si="28"/>
        <v>0</v>
      </c>
    </row>
    <row r="46" spans="1:78" s="22" customFormat="1" ht="18" hidden="1" x14ac:dyDescent="0.25">
      <c r="A46" s="65">
        <v>52</v>
      </c>
      <c r="B46" s="132"/>
      <c r="C46" s="48"/>
      <c r="D46" s="56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34"/>
      <c r="T46" s="223"/>
      <c r="U46" s="223"/>
      <c r="V46" s="223"/>
      <c r="W46" s="223"/>
      <c r="X46" s="223"/>
      <c r="Y46" s="234"/>
      <c r="Z46" s="223"/>
      <c r="AA46" s="223"/>
      <c r="AB46" s="223"/>
      <c r="AC46" s="223"/>
      <c r="AD46" s="223"/>
      <c r="AE46" s="224"/>
      <c r="AF46" s="186"/>
      <c r="AG46" s="210"/>
      <c r="AH46" s="186"/>
      <c r="AI46" s="210"/>
      <c r="AJ46" s="186"/>
      <c r="AK46" s="186"/>
      <c r="AL46" s="210"/>
      <c r="AM46" s="210"/>
      <c r="AN46" s="210"/>
      <c r="AO46" s="210"/>
      <c r="AP46" s="210"/>
      <c r="AQ46" s="186"/>
      <c r="AR46" s="222"/>
      <c r="AS46" s="221"/>
      <c r="AT46" s="221"/>
      <c r="AU46" s="221"/>
      <c r="AV46" s="221"/>
      <c r="AW46" s="222"/>
      <c r="AX46" s="221"/>
      <c r="AY46" s="221"/>
      <c r="AZ46" s="221"/>
      <c r="BA46" s="221"/>
      <c r="BB46" s="222"/>
      <c r="BC46" s="222"/>
      <c r="BD46" s="221"/>
      <c r="BE46" s="221"/>
      <c r="BF46" s="221"/>
      <c r="BG46" s="221"/>
      <c r="BH46" s="221"/>
      <c r="BI46" s="221"/>
      <c r="BJ46" s="221"/>
      <c r="BK46" s="222"/>
      <c r="BL46" s="221"/>
      <c r="BM46" s="40" t="e">
        <f t="shared" si="16"/>
        <v>#DIV/0!</v>
      </c>
      <c r="BN46" s="40" t="e">
        <f t="shared" si="17"/>
        <v>#DIV/0!</v>
      </c>
      <c r="BO46" s="74" t="e">
        <f t="shared" si="18"/>
        <v>#DIV/0!</v>
      </c>
      <c r="BP46" s="74" t="e">
        <f t="shared" si="19"/>
        <v>#DIV/0!</v>
      </c>
      <c r="BQ46" s="74" t="e">
        <f t="shared" si="20"/>
        <v>#DIV/0!</v>
      </c>
      <c r="BR46" s="74" t="e">
        <f t="shared" si="29"/>
        <v>#DIV/0!</v>
      </c>
      <c r="BS46" s="25" t="str">
        <f t="shared" si="22"/>
        <v>св</v>
      </c>
      <c r="BT46" s="24">
        <f t="shared" si="23"/>
        <v>0</v>
      </c>
      <c r="BU46" s="24">
        <f t="shared" si="24"/>
        <v>0</v>
      </c>
      <c r="BV46" s="24">
        <f t="shared" si="25"/>
        <v>0</v>
      </c>
      <c r="BW46" s="24">
        <f t="shared" si="30"/>
        <v>0</v>
      </c>
      <c r="BX46" s="25" t="e">
        <f t="shared" si="31"/>
        <v>#DIV/0!</v>
      </c>
      <c r="BZ46" s="22">
        <f t="shared" si="28"/>
        <v>0</v>
      </c>
    </row>
    <row r="47" spans="1:78" s="22" customFormat="1" ht="18" hidden="1" x14ac:dyDescent="0.25">
      <c r="A47" s="65">
        <v>54</v>
      </c>
      <c r="B47" s="132"/>
      <c r="C47" s="48"/>
      <c r="D47" s="56"/>
      <c r="E47" s="234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34"/>
      <c r="T47" s="223"/>
      <c r="U47" s="223"/>
      <c r="V47" s="223"/>
      <c r="W47" s="223"/>
      <c r="X47" s="223"/>
      <c r="Y47" s="234"/>
      <c r="Z47" s="234"/>
      <c r="AA47" s="234"/>
      <c r="AB47" s="223"/>
      <c r="AC47" s="223"/>
      <c r="AD47" s="223"/>
      <c r="AE47" s="224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21"/>
      <c r="AS47" s="221"/>
      <c r="AT47" s="221"/>
      <c r="AU47" s="221"/>
      <c r="AV47" s="221"/>
      <c r="AW47" s="221"/>
      <c r="AX47" s="222"/>
      <c r="AY47" s="221"/>
      <c r="AZ47" s="221"/>
      <c r="BA47" s="221"/>
      <c r="BB47" s="221"/>
      <c r="BC47" s="221"/>
      <c r="BD47" s="221"/>
      <c r="BE47" s="221"/>
      <c r="BF47" s="221"/>
      <c r="BG47" s="221"/>
      <c r="BH47" s="221"/>
      <c r="BI47" s="221"/>
      <c r="BJ47" s="221"/>
      <c r="BK47" s="221"/>
      <c r="BL47" s="221"/>
      <c r="BM47" s="40" t="e">
        <f t="shared" si="16"/>
        <v>#DIV/0!</v>
      </c>
      <c r="BN47" s="40" t="e">
        <f t="shared" si="17"/>
        <v>#DIV/0!</v>
      </c>
      <c r="BO47" s="74" t="e">
        <f t="shared" si="18"/>
        <v>#DIV/0!</v>
      </c>
      <c r="BP47" s="74" t="e">
        <f t="shared" si="19"/>
        <v>#DIV/0!</v>
      </c>
      <c r="BQ47" s="74" t="e">
        <f t="shared" si="20"/>
        <v>#DIV/0!</v>
      </c>
      <c r="BR47" s="74" t="e">
        <f t="shared" si="29"/>
        <v>#DIV/0!</v>
      </c>
      <c r="BS47" s="25" t="str">
        <f t="shared" si="22"/>
        <v>св</v>
      </c>
      <c r="BT47" s="24">
        <f t="shared" si="23"/>
        <v>0</v>
      </c>
      <c r="BU47" s="24">
        <f t="shared" si="24"/>
        <v>0</v>
      </c>
      <c r="BV47" s="24">
        <f t="shared" si="25"/>
        <v>0</v>
      </c>
      <c r="BW47" s="24">
        <f t="shared" si="30"/>
        <v>0</v>
      </c>
      <c r="BX47" s="25" t="e">
        <f t="shared" si="31"/>
        <v>#DIV/0!</v>
      </c>
      <c r="BZ47" s="22">
        <f t="shared" si="28"/>
        <v>0</v>
      </c>
    </row>
    <row r="48" spans="1:78" s="22" customFormat="1" ht="18" hidden="1" x14ac:dyDescent="0.25">
      <c r="A48" s="65">
        <v>74</v>
      </c>
      <c r="B48" s="207"/>
      <c r="C48" s="48"/>
      <c r="D48" s="56"/>
      <c r="E48" s="234"/>
      <c r="F48" s="234"/>
      <c r="G48" s="234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34"/>
      <c r="U48" s="223"/>
      <c r="V48" s="223"/>
      <c r="W48" s="223"/>
      <c r="X48" s="223"/>
      <c r="Y48" s="234"/>
      <c r="Z48" s="234"/>
      <c r="AA48" s="234"/>
      <c r="AB48" s="223"/>
      <c r="AC48" s="223"/>
      <c r="AD48" s="223"/>
      <c r="AE48" s="224"/>
      <c r="AF48" s="210"/>
      <c r="AG48" s="210"/>
      <c r="AH48" s="210"/>
      <c r="AI48" s="210"/>
      <c r="AJ48" s="186"/>
      <c r="AK48" s="186"/>
      <c r="AL48" s="210"/>
      <c r="AM48" s="186"/>
      <c r="AN48" s="186"/>
      <c r="AO48" s="186"/>
      <c r="AP48" s="186"/>
      <c r="AQ48" s="210"/>
      <c r="AR48" s="221"/>
      <c r="AS48" s="221"/>
      <c r="AT48" s="221"/>
      <c r="AU48" s="221"/>
      <c r="AV48" s="221"/>
      <c r="AW48" s="221"/>
      <c r="AX48" s="221"/>
      <c r="AY48" s="221"/>
      <c r="AZ48" s="221"/>
      <c r="BA48" s="222"/>
      <c r="BB48" s="222"/>
      <c r="BC48" s="222"/>
      <c r="BD48" s="221"/>
      <c r="BE48" s="222"/>
      <c r="BF48" s="221"/>
      <c r="BG48" s="221"/>
      <c r="BH48" s="221"/>
      <c r="BI48" s="221"/>
      <c r="BJ48" s="221"/>
      <c r="BK48" s="221"/>
      <c r="BL48" s="221"/>
      <c r="BM48" s="40" t="e">
        <f t="shared" si="16"/>
        <v>#DIV/0!</v>
      </c>
      <c r="BN48" s="40" t="e">
        <f t="shared" si="17"/>
        <v>#DIV/0!</v>
      </c>
      <c r="BO48" s="74" t="e">
        <f t="shared" si="18"/>
        <v>#DIV/0!</v>
      </c>
      <c r="BP48" s="74" t="e">
        <f t="shared" si="19"/>
        <v>#DIV/0!</v>
      </c>
      <c r="BQ48" s="74" t="e">
        <f t="shared" si="20"/>
        <v>#DIV/0!</v>
      </c>
      <c r="BR48" s="74" t="e">
        <f t="shared" si="29"/>
        <v>#DIV/0!</v>
      </c>
      <c r="BS48" s="25" t="str">
        <f t="shared" si="22"/>
        <v>св</v>
      </c>
      <c r="BT48" s="24">
        <f t="shared" si="23"/>
        <v>0</v>
      </c>
      <c r="BU48" s="24">
        <f t="shared" si="24"/>
        <v>0</v>
      </c>
      <c r="BV48" s="24">
        <f t="shared" si="25"/>
        <v>0</v>
      </c>
      <c r="BW48" s="24">
        <f t="shared" si="30"/>
        <v>0</v>
      </c>
      <c r="BX48" s="25" t="e">
        <f t="shared" si="31"/>
        <v>#DIV/0!</v>
      </c>
      <c r="BZ48" s="22">
        <f t="shared" si="28"/>
        <v>0</v>
      </c>
    </row>
    <row r="49" spans="1:78" s="22" customFormat="1" ht="18" hidden="1" x14ac:dyDescent="0.25">
      <c r="A49" s="65">
        <v>55</v>
      </c>
      <c r="B49" s="207"/>
      <c r="C49" s="48"/>
      <c r="D49" s="56"/>
      <c r="E49" s="234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34"/>
      <c r="U49" s="223"/>
      <c r="V49" s="223"/>
      <c r="W49" s="223"/>
      <c r="X49" s="223"/>
      <c r="Y49" s="234"/>
      <c r="Z49" s="234"/>
      <c r="AA49" s="234"/>
      <c r="AB49" s="223"/>
      <c r="AC49" s="223"/>
      <c r="AD49" s="223"/>
      <c r="AE49" s="224"/>
      <c r="AF49" s="210"/>
      <c r="AG49" s="210"/>
      <c r="AH49" s="210"/>
      <c r="AI49" s="210"/>
      <c r="AJ49" s="186"/>
      <c r="AK49" s="186"/>
      <c r="AL49" s="210"/>
      <c r="AM49" s="186"/>
      <c r="AN49" s="186"/>
      <c r="AO49" s="186"/>
      <c r="AP49" s="186"/>
      <c r="AQ49" s="210"/>
      <c r="AR49" s="221"/>
      <c r="AS49" s="221"/>
      <c r="AT49" s="221"/>
      <c r="AU49" s="221"/>
      <c r="AV49" s="221"/>
      <c r="AW49" s="221"/>
      <c r="AX49" s="221"/>
      <c r="AY49" s="221"/>
      <c r="AZ49" s="221"/>
      <c r="BA49" s="222"/>
      <c r="BB49" s="222"/>
      <c r="BC49" s="222"/>
      <c r="BD49" s="221"/>
      <c r="BE49" s="222"/>
      <c r="BF49" s="221"/>
      <c r="BG49" s="221"/>
      <c r="BH49" s="221"/>
      <c r="BI49" s="221"/>
      <c r="BJ49" s="221"/>
      <c r="BK49" s="221"/>
      <c r="BL49" s="221"/>
      <c r="BM49" s="40" t="e">
        <f t="shared" si="16"/>
        <v>#DIV/0!</v>
      </c>
      <c r="BN49" s="40" t="e">
        <f t="shared" si="17"/>
        <v>#DIV/0!</v>
      </c>
      <c r="BO49" s="74" t="e">
        <f t="shared" si="18"/>
        <v>#DIV/0!</v>
      </c>
      <c r="BP49" s="74" t="e">
        <f t="shared" si="19"/>
        <v>#DIV/0!</v>
      </c>
      <c r="BQ49" s="74" t="e">
        <f t="shared" si="20"/>
        <v>#DIV/0!</v>
      </c>
      <c r="BR49" s="74" t="e">
        <f t="shared" si="29"/>
        <v>#DIV/0!</v>
      </c>
      <c r="BS49" s="25" t="str">
        <f t="shared" si="22"/>
        <v>св</v>
      </c>
      <c r="BT49" s="24">
        <f t="shared" si="23"/>
        <v>0</v>
      </c>
      <c r="BU49" s="24">
        <f t="shared" si="24"/>
        <v>0</v>
      </c>
      <c r="BV49" s="24">
        <f t="shared" si="25"/>
        <v>0</v>
      </c>
      <c r="BW49" s="24">
        <f t="shared" si="30"/>
        <v>0</v>
      </c>
      <c r="BX49" s="25" t="e">
        <f t="shared" si="31"/>
        <v>#DIV/0!</v>
      </c>
      <c r="BZ49" s="22">
        <f t="shared" si="28"/>
        <v>0</v>
      </c>
    </row>
    <row r="50" spans="1:78" s="22" customFormat="1" ht="18" hidden="1" x14ac:dyDescent="0.25">
      <c r="A50" s="65">
        <v>56</v>
      </c>
      <c r="B50" s="207"/>
      <c r="C50" s="48"/>
      <c r="D50" s="56"/>
      <c r="E50" s="234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34"/>
      <c r="U50" s="223"/>
      <c r="V50" s="223"/>
      <c r="W50" s="223"/>
      <c r="X50" s="223"/>
      <c r="Y50" s="234"/>
      <c r="Z50" s="234"/>
      <c r="AA50" s="234"/>
      <c r="AB50" s="223"/>
      <c r="AC50" s="223"/>
      <c r="AD50" s="223"/>
      <c r="AE50" s="224"/>
      <c r="AF50" s="210"/>
      <c r="AG50" s="210"/>
      <c r="AH50" s="210"/>
      <c r="AI50" s="210"/>
      <c r="AJ50" s="186"/>
      <c r="AK50" s="186"/>
      <c r="AL50" s="210"/>
      <c r="AM50" s="186"/>
      <c r="AN50" s="186"/>
      <c r="AO50" s="186"/>
      <c r="AP50" s="186"/>
      <c r="AQ50" s="210"/>
      <c r="AR50" s="221"/>
      <c r="AS50" s="221"/>
      <c r="AT50" s="221"/>
      <c r="AU50" s="221"/>
      <c r="AV50" s="221"/>
      <c r="AW50" s="221"/>
      <c r="AX50" s="221"/>
      <c r="AY50" s="221"/>
      <c r="AZ50" s="221"/>
      <c r="BA50" s="222"/>
      <c r="BB50" s="222"/>
      <c r="BC50" s="222"/>
      <c r="BD50" s="221"/>
      <c r="BE50" s="222"/>
      <c r="BF50" s="221"/>
      <c r="BG50" s="221"/>
      <c r="BH50" s="221"/>
      <c r="BI50" s="221"/>
      <c r="BJ50" s="221"/>
      <c r="BK50" s="221"/>
      <c r="BL50" s="221"/>
      <c r="BM50" s="40" t="e">
        <f t="shared" si="16"/>
        <v>#DIV/0!</v>
      </c>
      <c r="BN50" s="40" t="e">
        <f t="shared" si="17"/>
        <v>#DIV/0!</v>
      </c>
      <c r="BO50" s="74" t="e">
        <f t="shared" si="18"/>
        <v>#DIV/0!</v>
      </c>
      <c r="BP50" s="74" t="e">
        <f t="shared" si="19"/>
        <v>#DIV/0!</v>
      </c>
      <c r="BQ50" s="74" t="e">
        <f t="shared" si="20"/>
        <v>#DIV/0!</v>
      </c>
      <c r="BR50" s="74" t="e">
        <f t="shared" si="29"/>
        <v>#DIV/0!</v>
      </c>
      <c r="BS50" s="25" t="str">
        <f t="shared" si="22"/>
        <v>св</v>
      </c>
      <c r="BT50" s="24">
        <f t="shared" si="23"/>
        <v>0</v>
      </c>
      <c r="BU50" s="24">
        <f t="shared" si="24"/>
        <v>0</v>
      </c>
      <c r="BV50" s="24">
        <f t="shared" si="25"/>
        <v>0</v>
      </c>
      <c r="BW50" s="24">
        <f t="shared" si="30"/>
        <v>0</v>
      </c>
      <c r="BX50" s="25" t="e">
        <f t="shared" si="31"/>
        <v>#DIV/0!</v>
      </c>
      <c r="BZ50" s="22">
        <f t="shared" si="28"/>
        <v>0</v>
      </c>
    </row>
    <row r="51" spans="1:78" s="22" customFormat="1" ht="18" hidden="1" x14ac:dyDescent="0.25">
      <c r="A51" s="65">
        <v>57</v>
      </c>
      <c r="B51" s="207"/>
      <c r="C51" s="48"/>
      <c r="D51" s="56"/>
      <c r="E51" s="234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34"/>
      <c r="U51" s="223"/>
      <c r="V51" s="223"/>
      <c r="W51" s="223"/>
      <c r="X51" s="223"/>
      <c r="Y51" s="234"/>
      <c r="Z51" s="234"/>
      <c r="AA51" s="234"/>
      <c r="AB51" s="223"/>
      <c r="AC51" s="223"/>
      <c r="AD51" s="223"/>
      <c r="AE51" s="224"/>
      <c r="AF51" s="210"/>
      <c r="AG51" s="210"/>
      <c r="AH51" s="210"/>
      <c r="AI51" s="210"/>
      <c r="AJ51" s="186"/>
      <c r="AK51" s="186"/>
      <c r="AL51" s="210"/>
      <c r="AM51" s="186"/>
      <c r="AN51" s="186"/>
      <c r="AO51" s="186"/>
      <c r="AP51" s="186"/>
      <c r="AQ51" s="210"/>
      <c r="AR51" s="221"/>
      <c r="AS51" s="221"/>
      <c r="AT51" s="221"/>
      <c r="AU51" s="221"/>
      <c r="AV51" s="221"/>
      <c r="AW51" s="221"/>
      <c r="AX51" s="221"/>
      <c r="AY51" s="221"/>
      <c r="AZ51" s="221"/>
      <c r="BA51" s="222"/>
      <c r="BB51" s="222"/>
      <c r="BC51" s="222"/>
      <c r="BD51" s="221"/>
      <c r="BE51" s="222"/>
      <c r="BF51" s="221"/>
      <c r="BG51" s="221"/>
      <c r="BH51" s="221"/>
      <c r="BI51" s="221"/>
      <c r="BJ51" s="221"/>
      <c r="BK51" s="221"/>
      <c r="BL51" s="221"/>
      <c r="BM51" s="40" t="e">
        <f t="shared" si="16"/>
        <v>#DIV/0!</v>
      </c>
      <c r="BN51" s="40" t="e">
        <f t="shared" si="17"/>
        <v>#DIV/0!</v>
      </c>
      <c r="BO51" s="74" t="e">
        <f t="shared" si="18"/>
        <v>#DIV/0!</v>
      </c>
      <c r="BP51" s="74" t="e">
        <f t="shared" si="19"/>
        <v>#DIV/0!</v>
      </c>
      <c r="BQ51" s="74" t="e">
        <f t="shared" si="20"/>
        <v>#DIV/0!</v>
      </c>
      <c r="BR51" s="74" t="e">
        <f t="shared" si="29"/>
        <v>#DIV/0!</v>
      </c>
      <c r="BS51" s="25" t="str">
        <f t="shared" si="22"/>
        <v>св</v>
      </c>
      <c r="BT51" s="24">
        <f t="shared" si="23"/>
        <v>0</v>
      </c>
      <c r="BU51" s="24">
        <f t="shared" si="24"/>
        <v>0</v>
      </c>
      <c r="BV51" s="24">
        <f t="shared" si="25"/>
        <v>0</v>
      </c>
      <c r="BW51" s="24">
        <f t="shared" si="30"/>
        <v>0</v>
      </c>
      <c r="BX51" s="25" t="e">
        <f t="shared" si="31"/>
        <v>#DIV/0!</v>
      </c>
      <c r="BZ51" s="22">
        <f t="shared" si="28"/>
        <v>0</v>
      </c>
    </row>
    <row r="52" spans="1:78" s="22" customFormat="1" ht="18" hidden="1" x14ac:dyDescent="0.25">
      <c r="A52" s="65">
        <v>58</v>
      </c>
      <c r="B52" s="132"/>
      <c r="C52" s="48"/>
      <c r="D52" s="56"/>
      <c r="E52" s="234"/>
      <c r="F52" s="234"/>
      <c r="G52" s="234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3"/>
      <c r="Z52" s="223"/>
      <c r="AA52" s="234"/>
      <c r="AB52" s="223"/>
      <c r="AC52" s="223"/>
      <c r="AD52" s="223"/>
      <c r="AE52" s="224"/>
      <c r="AF52" s="186"/>
      <c r="AG52" s="210"/>
      <c r="AH52" s="186"/>
      <c r="AI52" s="210"/>
      <c r="AJ52" s="210"/>
      <c r="AK52" s="210"/>
      <c r="AL52" s="186"/>
      <c r="AM52" s="186"/>
      <c r="AN52" s="186"/>
      <c r="AO52" s="186"/>
      <c r="AP52" s="186"/>
      <c r="AQ52" s="186"/>
      <c r="AR52" s="222"/>
      <c r="AS52" s="221"/>
      <c r="AT52" s="221"/>
      <c r="AU52" s="221"/>
      <c r="AV52" s="221"/>
      <c r="AW52" s="222"/>
      <c r="AX52" s="222"/>
      <c r="AY52" s="222"/>
      <c r="AZ52" s="221"/>
      <c r="BA52" s="221"/>
      <c r="BB52" s="221"/>
      <c r="BC52" s="222"/>
      <c r="BD52" s="222"/>
      <c r="BE52" s="221"/>
      <c r="BF52" s="221"/>
      <c r="BG52" s="222"/>
      <c r="BH52" s="221"/>
      <c r="BI52" s="221"/>
      <c r="BJ52" s="222"/>
      <c r="BK52" s="221"/>
      <c r="BL52" s="221"/>
      <c r="BM52" s="40" t="e">
        <f t="shared" si="16"/>
        <v>#DIV/0!</v>
      </c>
      <c r="BN52" s="40" t="e">
        <f t="shared" si="17"/>
        <v>#DIV/0!</v>
      </c>
      <c r="BO52" s="74" t="e">
        <f t="shared" si="18"/>
        <v>#DIV/0!</v>
      </c>
      <c r="BP52" s="74" t="e">
        <f t="shared" si="19"/>
        <v>#DIV/0!</v>
      </c>
      <c r="BQ52" s="74" t="e">
        <f t="shared" si="20"/>
        <v>#DIV/0!</v>
      </c>
      <c r="BR52" s="74" t="e">
        <f t="shared" si="29"/>
        <v>#DIV/0!</v>
      </c>
      <c r="BS52" s="25" t="str">
        <f t="shared" si="22"/>
        <v>св</v>
      </c>
      <c r="BT52" s="24">
        <f t="shared" si="23"/>
        <v>0</v>
      </c>
      <c r="BU52" s="24">
        <f t="shared" si="24"/>
        <v>0</v>
      </c>
      <c r="BV52" s="24">
        <f t="shared" si="25"/>
        <v>0</v>
      </c>
      <c r="BW52" s="24">
        <f t="shared" si="30"/>
        <v>0</v>
      </c>
      <c r="BX52" s="25" t="e">
        <f t="shared" si="31"/>
        <v>#DIV/0!</v>
      </c>
      <c r="BZ52" s="22">
        <f t="shared" si="28"/>
        <v>0</v>
      </c>
    </row>
    <row r="53" spans="1:78" s="54" customFormat="1" ht="18" hidden="1" x14ac:dyDescent="0.25">
      <c r="A53" s="65">
        <v>59</v>
      </c>
      <c r="B53" s="132"/>
      <c r="C53" s="48"/>
      <c r="D53" s="56"/>
      <c r="E53" s="234"/>
      <c r="F53" s="234"/>
      <c r="G53" s="234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23"/>
      <c r="AB53" s="223"/>
      <c r="AC53" s="223"/>
      <c r="AD53" s="223"/>
      <c r="AE53" s="224"/>
      <c r="AF53" s="186"/>
      <c r="AG53" s="210"/>
      <c r="AH53" s="186"/>
      <c r="AI53" s="186"/>
      <c r="AJ53" s="186"/>
      <c r="AK53" s="186"/>
      <c r="AL53" s="186"/>
      <c r="AM53" s="186"/>
      <c r="AN53" s="210"/>
      <c r="AO53" s="186"/>
      <c r="AP53" s="186"/>
      <c r="AQ53" s="186"/>
      <c r="AR53" s="222"/>
      <c r="AS53" s="221"/>
      <c r="AT53" s="221"/>
      <c r="AU53" s="221"/>
      <c r="AV53" s="221"/>
      <c r="AW53" s="222"/>
      <c r="AX53" s="221"/>
      <c r="AY53" s="221"/>
      <c r="AZ53" s="221"/>
      <c r="BA53" s="221"/>
      <c r="BB53" s="221"/>
      <c r="BC53" s="221"/>
      <c r="BD53" s="221"/>
      <c r="BE53" s="221"/>
      <c r="BF53" s="221"/>
      <c r="BG53" s="221"/>
      <c r="BH53" s="221"/>
      <c r="BI53" s="221"/>
      <c r="BJ53" s="221"/>
      <c r="BK53" s="221"/>
      <c r="BL53" s="221"/>
      <c r="BM53" s="40" t="e">
        <f t="shared" si="16"/>
        <v>#DIV/0!</v>
      </c>
      <c r="BN53" s="40" t="e">
        <f t="shared" si="17"/>
        <v>#DIV/0!</v>
      </c>
      <c r="BO53" s="74" t="e">
        <f t="shared" si="18"/>
        <v>#DIV/0!</v>
      </c>
      <c r="BP53" s="74" t="e">
        <f t="shared" si="19"/>
        <v>#DIV/0!</v>
      </c>
      <c r="BQ53" s="74" t="e">
        <f t="shared" si="20"/>
        <v>#DIV/0!</v>
      </c>
      <c r="BR53" s="74" t="e">
        <f t="shared" si="29"/>
        <v>#DIV/0!</v>
      </c>
      <c r="BS53" s="25" t="str">
        <f t="shared" si="22"/>
        <v>св</v>
      </c>
      <c r="BT53" s="24">
        <f t="shared" si="23"/>
        <v>0</v>
      </c>
      <c r="BU53" s="24">
        <f t="shared" si="24"/>
        <v>0</v>
      </c>
      <c r="BV53" s="24">
        <f t="shared" si="25"/>
        <v>0</v>
      </c>
      <c r="BW53" s="24">
        <f t="shared" si="30"/>
        <v>0</v>
      </c>
      <c r="BX53" s="25" t="e">
        <f t="shared" si="31"/>
        <v>#DIV/0!</v>
      </c>
      <c r="BY53" s="22"/>
      <c r="BZ53" s="22">
        <f t="shared" si="28"/>
        <v>0</v>
      </c>
    </row>
    <row r="54" spans="1:78" s="22" customFormat="1" ht="20.25" hidden="1" x14ac:dyDescent="0.3">
      <c r="A54" s="65">
        <v>61</v>
      </c>
      <c r="B54" s="132"/>
      <c r="C54" s="48"/>
      <c r="D54" s="56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34"/>
      <c r="T54" s="223"/>
      <c r="U54" s="223"/>
      <c r="V54" s="223"/>
      <c r="W54" s="223"/>
      <c r="X54" s="223"/>
      <c r="Y54" s="234"/>
      <c r="Z54" s="223"/>
      <c r="AA54" s="234"/>
      <c r="AB54" s="223"/>
      <c r="AC54" s="223"/>
      <c r="AD54" s="223"/>
      <c r="AE54" s="224"/>
      <c r="AF54" s="210"/>
      <c r="AG54" s="210"/>
      <c r="AH54" s="210"/>
      <c r="AI54" s="210"/>
      <c r="AJ54" s="186"/>
      <c r="AK54" s="186"/>
      <c r="AL54" s="210"/>
      <c r="AM54" s="186"/>
      <c r="AN54" s="186"/>
      <c r="AO54" s="210"/>
      <c r="AP54" s="210"/>
      <c r="AQ54" s="210"/>
      <c r="AR54" s="222"/>
      <c r="AS54" s="221"/>
      <c r="AT54" s="221"/>
      <c r="AU54" s="221"/>
      <c r="AV54" s="221"/>
      <c r="AW54" s="222"/>
      <c r="AX54" s="221"/>
      <c r="AY54" s="221"/>
      <c r="AZ54" s="221"/>
      <c r="BA54" s="221"/>
      <c r="BB54" s="221"/>
      <c r="BC54" s="221"/>
      <c r="BD54" s="222"/>
      <c r="BE54" s="221"/>
      <c r="BF54" s="221"/>
      <c r="BG54" s="221"/>
      <c r="BH54" s="221"/>
      <c r="BI54" s="221"/>
      <c r="BJ54" s="221"/>
      <c r="BK54" s="221"/>
      <c r="BL54" s="221"/>
      <c r="BM54" s="40" t="e">
        <f t="shared" si="16"/>
        <v>#DIV/0!</v>
      </c>
      <c r="BN54" s="40" t="e">
        <f t="shared" si="17"/>
        <v>#DIV/0!</v>
      </c>
      <c r="BO54" s="74" t="e">
        <f t="shared" si="18"/>
        <v>#DIV/0!</v>
      </c>
      <c r="BP54" s="74" t="e">
        <f t="shared" si="19"/>
        <v>#DIV/0!</v>
      </c>
      <c r="BQ54" s="74" t="e">
        <f t="shared" si="20"/>
        <v>#DIV/0!</v>
      </c>
      <c r="BR54" s="74" t="e">
        <f t="shared" si="29"/>
        <v>#DIV/0!</v>
      </c>
      <c r="BS54" s="25" t="str">
        <f t="shared" si="22"/>
        <v>св</v>
      </c>
      <c r="BT54" s="24">
        <f t="shared" si="23"/>
        <v>0</v>
      </c>
      <c r="BU54" s="24">
        <f t="shared" si="24"/>
        <v>0</v>
      </c>
      <c r="BV54" s="24">
        <f t="shared" si="25"/>
        <v>0</v>
      </c>
      <c r="BW54" s="24">
        <f t="shared" si="30"/>
        <v>0</v>
      </c>
      <c r="BX54" s="25" t="e">
        <f t="shared" si="31"/>
        <v>#DIV/0!</v>
      </c>
      <c r="BY54" s="171"/>
      <c r="BZ54" s="22">
        <f t="shared" si="28"/>
        <v>0</v>
      </c>
    </row>
    <row r="55" spans="1:78" s="54" customFormat="1" ht="18" hidden="1" x14ac:dyDescent="0.25">
      <c r="A55" s="65">
        <v>62</v>
      </c>
      <c r="B55" s="207"/>
      <c r="C55" s="48"/>
      <c r="D55" s="56"/>
      <c r="E55" s="223"/>
      <c r="F55" s="223"/>
      <c r="G55" s="223"/>
      <c r="H55" s="223"/>
      <c r="I55" s="223"/>
      <c r="J55" s="223"/>
      <c r="K55" s="223"/>
      <c r="L55" s="223"/>
      <c r="M55" s="234"/>
      <c r="N55" s="234"/>
      <c r="O55" s="234"/>
      <c r="P55" s="223"/>
      <c r="Q55" s="223"/>
      <c r="R55" s="223"/>
      <c r="S55" s="223"/>
      <c r="T55" s="234"/>
      <c r="U55" s="223"/>
      <c r="V55" s="223"/>
      <c r="W55" s="223"/>
      <c r="X55" s="223"/>
      <c r="Y55" s="234"/>
      <c r="Z55" s="223"/>
      <c r="AA55" s="234"/>
      <c r="AB55" s="223"/>
      <c r="AC55" s="223"/>
      <c r="AD55" s="223"/>
      <c r="AE55" s="224"/>
      <c r="AF55" s="210"/>
      <c r="AG55" s="210"/>
      <c r="AH55" s="210"/>
      <c r="AI55" s="210"/>
      <c r="AJ55" s="210"/>
      <c r="AK55" s="210"/>
      <c r="AL55" s="210"/>
      <c r="AM55" s="210"/>
      <c r="AN55" s="186"/>
      <c r="AO55" s="186"/>
      <c r="AP55" s="186"/>
      <c r="AQ55" s="210"/>
      <c r="AR55" s="222"/>
      <c r="AS55" s="221"/>
      <c r="AT55" s="221"/>
      <c r="AU55" s="221"/>
      <c r="AV55" s="221"/>
      <c r="AW55" s="222"/>
      <c r="AX55" s="222"/>
      <c r="AY55" s="222"/>
      <c r="AZ55" s="221"/>
      <c r="BA55" s="221"/>
      <c r="BB55" s="222"/>
      <c r="BC55" s="221"/>
      <c r="BD55" s="222"/>
      <c r="BE55" s="221"/>
      <c r="BF55" s="221"/>
      <c r="BG55" s="222"/>
      <c r="BH55" s="221"/>
      <c r="BI55" s="221"/>
      <c r="BJ55" s="222"/>
      <c r="BK55" s="221"/>
      <c r="BL55" s="221"/>
      <c r="BM55" s="40" t="e">
        <f t="shared" si="16"/>
        <v>#DIV/0!</v>
      </c>
      <c r="BN55" s="40" t="e">
        <f t="shared" si="17"/>
        <v>#DIV/0!</v>
      </c>
      <c r="BO55" s="74" t="e">
        <f t="shared" si="18"/>
        <v>#DIV/0!</v>
      </c>
      <c r="BP55" s="74" t="e">
        <f t="shared" si="19"/>
        <v>#DIV/0!</v>
      </c>
      <c r="BQ55" s="74" t="e">
        <f t="shared" si="20"/>
        <v>#DIV/0!</v>
      </c>
      <c r="BR55" s="74" t="e">
        <f t="shared" si="29"/>
        <v>#DIV/0!</v>
      </c>
      <c r="BS55" s="25" t="str">
        <f t="shared" si="22"/>
        <v>св</v>
      </c>
      <c r="BT55" s="24">
        <f t="shared" si="23"/>
        <v>0</v>
      </c>
      <c r="BU55" s="24">
        <f t="shared" si="24"/>
        <v>0</v>
      </c>
      <c r="BV55" s="24">
        <f t="shared" si="25"/>
        <v>0</v>
      </c>
      <c r="BW55" s="24">
        <f t="shared" si="30"/>
        <v>0</v>
      </c>
      <c r="BX55" s="25" t="e">
        <f t="shared" si="31"/>
        <v>#DIV/0!</v>
      </c>
      <c r="BY55" s="22"/>
      <c r="BZ55" s="22">
        <f t="shared" si="28"/>
        <v>0</v>
      </c>
    </row>
    <row r="56" spans="1:78" s="54" customFormat="1" ht="18" hidden="1" x14ac:dyDescent="0.25">
      <c r="A56" s="65">
        <v>64</v>
      </c>
      <c r="B56" s="207"/>
      <c r="C56" s="48"/>
      <c r="D56" s="56"/>
      <c r="E56" s="234"/>
      <c r="F56" s="234"/>
      <c r="G56" s="234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34"/>
      <c r="U56" s="223"/>
      <c r="V56" s="223"/>
      <c r="W56" s="223"/>
      <c r="X56" s="223"/>
      <c r="Y56" s="234"/>
      <c r="Z56" s="234"/>
      <c r="AA56" s="234"/>
      <c r="AB56" s="223"/>
      <c r="AC56" s="223"/>
      <c r="AD56" s="223"/>
      <c r="AE56" s="224"/>
      <c r="AF56" s="210"/>
      <c r="AG56" s="210"/>
      <c r="AH56" s="210"/>
      <c r="AI56" s="210"/>
      <c r="AJ56" s="186"/>
      <c r="AK56" s="186"/>
      <c r="AL56" s="210"/>
      <c r="AM56" s="186"/>
      <c r="AN56" s="186"/>
      <c r="AO56" s="186"/>
      <c r="AP56" s="186"/>
      <c r="AQ56" s="210"/>
      <c r="AR56" s="221"/>
      <c r="AS56" s="221"/>
      <c r="AT56" s="221"/>
      <c r="AU56" s="221"/>
      <c r="AV56" s="221"/>
      <c r="AW56" s="221"/>
      <c r="AX56" s="221"/>
      <c r="AY56" s="221"/>
      <c r="AZ56" s="221"/>
      <c r="BA56" s="222"/>
      <c r="BB56" s="222"/>
      <c r="BC56" s="222"/>
      <c r="BD56" s="221"/>
      <c r="BE56" s="222"/>
      <c r="BF56" s="221"/>
      <c r="BG56" s="221"/>
      <c r="BH56" s="221"/>
      <c r="BI56" s="221"/>
      <c r="BJ56" s="221"/>
      <c r="BK56" s="221"/>
      <c r="BL56" s="221"/>
      <c r="BM56" s="40" t="e">
        <f t="shared" si="16"/>
        <v>#DIV/0!</v>
      </c>
      <c r="BN56" s="40" t="e">
        <f t="shared" si="17"/>
        <v>#DIV/0!</v>
      </c>
      <c r="BO56" s="74" t="e">
        <f t="shared" si="18"/>
        <v>#DIV/0!</v>
      </c>
      <c r="BP56" s="74" t="e">
        <f t="shared" si="19"/>
        <v>#DIV/0!</v>
      </c>
      <c r="BQ56" s="74" t="e">
        <f t="shared" si="20"/>
        <v>#DIV/0!</v>
      </c>
      <c r="BR56" s="74" t="e">
        <f t="shared" si="29"/>
        <v>#DIV/0!</v>
      </c>
      <c r="BS56" s="25" t="str">
        <f t="shared" si="22"/>
        <v>св</v>
      </c>
      <c r="BT56" s="24">
        <f t="shared" si="23"/>
        <v>0</v>
      </c>
      <c r="BU56" s="24">
        <f t="shared" si="24"/>
        <v>0</v>
      </c>
      <c r="BV56" s="24">
        <f t="shared" si="25"/>
        <v>0</v>
      </c>
      <c r="BW56" s="24">
        <f t="shared" si="30"/>
        <v>0</v>
      </c>
      <c r="BX56" s="25" t="e">
        <f t="shared" si="31"/>
        <v>#DIV/0!</v>
      </c>
      <c r="BZ56" s="22">
        <f t="shared" si="28"/>
        <v>0</v>
      </c>
    </row>
    <row r="57" spans="1:78" s="22" customFormat="1" ht="18" hidden="1" x14ac:dyDescent="0.25">
      <c r="A57" s="65">
        <v>65</v>
      </c>
      <c r="B57" s="132"/>
      <c r="C57" s="48"/>
      <c r="D57" s="56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W57" s="223"/>
      <c r="X57" s="223"/>
      <c r="Y57" s="223"/>
      <c r="Z57" s="223"/>
      <c r="AA57" s="223"/>
      <c r="AB57" s="223"/>
      <c r="AC57" s="223"/>
      <c r="AD57" s="223"/>
      <c r="AE57" s="224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221"/>
      <c r="AS57" s="221"/>
      <c r="AT57" s="221"/>
      <c r="AU57" s="221"/>
      <c r="AV57" s="221"/>
      <c r="AW57" s="222"/>
      <c r="AX57" s="221"/>
      <c r="AY57" s="221"/>
      <c r="AZ57" s="222"/>
      <c r="BA57" s="221"/>
      <c r="BB57" s="221"/>
      <c r="BC57" s="221"/>
      <c r="BD57" s="221"/>
      <c r="BE57" s="221"/>
      <c r="BF57" s="221"/>
      <c r="BG57" s="221"/>
      <c r="BH57" s="221"/>
      <c r="BI57" s="221"/>
      <c r="BJ57" s="221"/>
      <c r="BK57" s="221"/>
      <c r="BL57" s="221"/>
      <c r="BM57" s="40" t="e">
        <f t="shared" si="16"/>
        <v>#DIV/0!</v>
      </c>
      <c r="BN57" s="40" t="e">
        <f t="shared" si="17"/>
        <v>#DIV/0!</v>
      </c>
      <c r="BO57" s="74" t="e">
        <f t="shared" si="18"/>
        <v>#DIV/0!</v>
      </c>
      <c r="BP57" s="74" t="e">
        <f t="shared" si="19"/>
        <v>#DIV/0!</v>
      </c>
      <c r="BQ57" s="74" t="e">
        <f t="shared" si="20"/>
        <v>#DIV/0!</v>
      </c>
      <c r="BR57" s="74" t="e">
        <f t="shared" si="29"/>
        <v>#DIV/0!</v>
      </c>
      <c r="BS57" s="25" t="str">
        <f t="shared" si="22"/>
        <v>св</v>
      </c>
      <c r="BT57" s="24">
        <f t="shared" si="23"/>
        <v>0</v>
      </c>
      <c r="BU57" s="24">
        <f t="shared" si="24"/>
        <v>0</v>
      </c>
      <c r="BV57" s="24">
        <f t="shared" si="25"/>
        <v>0</v>
      </c>
      <c r="BW57" s="24">
        <f t="shared" si="30"/>
        <v>0</v>
      </c>
      <c r="BX57" s="25" t="e">
        <f t="shared" si="31"/>
        <v>#DIV/0!</v>
      </c>
      <c r="BY57" s="54"/>
      <c r="BZ57" s="22">
        <f t="shared" si="28"/>
        <v>0</v>
      </c>
    </row>
    <row r="58" spans="1:78" s="22" customFormat="1" ht="18" hidden="1" x14ac:dyDescent="0.25">
      <c r="A58" s="65">
        <v>66</v>
      </c>
      <c r="B58" s="132"/>
      <c r="C58" s="48"/>
      <c r="D58" s="56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3"/>
      <c r="Q58" s="223"/>
      <c r="R58" s="223"/>
      <c r="S58" s="223"/>
      <c r="T58" s="223"/>
      <c r="U58" s="223"/>
      <c r="V58" s="223"/>
      <c r="W58" s="223"/>
      <c r="X58" s="223"/>
      <c r="Y58" s="223"/>
      <c r="Z58" s="223"/>
      <c r="AA58" s="223"/>
      <c r="AB58" s="223"/>
      <c r="AC58" s="223"/>
      <c r="AD58" s="223"/>
      <c r="AE58" s="224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221"/>
      <c r="AS58" s="221"/>
      <c r="AT58" s="221"/>
      <c r="AU58" s="221"/>
      <c r="AV58" s="221"/>
      <c r="AW58" s="221"/>
      <c r="AX58" s="221"/>
      <c r="AY58" s="221"/>
      <c r="AZ58" s="221"/>
      <c r="BA58" s="221"/>
      <c r="BB58" s="221"/>
      <c r="BC58" s="221"/>
      <c r="BD58" s="221"/>
      <c r="BE58" s="221"/>
      <c r="BF58" s="221"/>
      <c r="BG58" s="222"/>
      <c r="BH58" s="222"/>
      <c r="BI58" s="221"/>
      <c r="BJ58" s="221"/>
      <c r="BK58" s="221"/>
      <c r="BL58" s="221"/>
      <c r="BM58" s="40" t="e">
        <f t="shared" si="16"/>
        <v>#DIV/0!</v>
      </c>
      <c r="BN58" s="40" t="e">
        <f t="shared" si="17"/>
        <v>#DIV/0!</v>
      </c>
      <c r="BO58" s="74" t="e">
        <f t="shared" si="18"/>
        <v>#DIV/0!</v>
      </c>
      <c r="BP58" s="74" t="e">
        <f t="shared" si="19"/>
        <v>#DIV/0!</v>
      </c>
      <c r="BQ58" s="74" t="e">
        <f t="shared" si="20"/>
        <v>#DIV/0!</v>
      </c>
      <c r="BR58" s="74" t="e">
        <f t="shared" si="29"/>
        <v>#DIV/0!</v>
      </c>
      <c r="BS58" s="25" t="str">
        <f t="shared" si="22"/>
        <v>св</v>
      </c>
      <c r="BT58" s="24">
        <f t="shared" si="23"/>
        <v>0</v>
      </c>
      <c r="BU58" s="24">
        <f t="shared" si="24"/>
        <v>0</v>
      </c>
      <c r="BV58" s="24">
        <f t="shared" si="25"/>
        <v>0</v>
      </c>
      <c r="BW58" s="24">
        <f t="shared" si="30"/>
        <v>0</v>
      </c>
      <c r="BX58" s="25" t="e">
        <f t="shared" si="31"/>
        <v>#DIV/0!</v>
      </c>
      <c r="BZ58" s="22">
        <f t="shared" si="28"/>
        <v>0</v>
      </c>
    </row>
    <row r="59" spans="1:78" s="5" customFormat="1" ht="18" hidden="1" x14ac:dyDescent="0.25">
      <c r="A59" s="6"/>
      <c r="B59" s="132"/>
      <c r="C59" s="48"/>
      <c r="D59" s="56"/>
      <c r="E59" s="234"/>
      <c r="F59" s="234"/>
      <c r="G59" s="234"/>
      <c r="H59" s="223"/>
      <c r="I59" s="223"/>
      <c r="J59" s="223"/>
      <c r="K59" s="223"/>
      <c r="L59" s="223"/>
      <c r="M59" s="223"/>
      <c r="N59" s="223"/>
      <c r="O59" s="223"/>
      <c r="P59" s="223"/>
      <c r="Q59" s="223"/>
      <c r="R59" s="223"/>
      <c r="S59" s="223"/>
      <c r="T59" s="234"/>
      <c r="U59" s="223"/>
      <c r="V59" s="223"/>
      <c r="W59" s="223"/>
      <c r="X59" s="223"/>
      <c r="Y59" s="234"/>
      <c r="Z59" s="234"/>
      <c r="AA59" s="234"/>
      <c r="AB59" s="223"/>
      <c r="AC59" s="223"/>
      <c r="AD59" s="223"/>
      <c r="AE59" s="224"/>
      <c r="AF59" s="210"/>
      <c r="AG59" s="210"/>
      <c r="AH59" s="210"/>
      <c r="AI59" s="210"/>
      <c r="AJ59" s="186"/>
      <c r="AK59" s="186"/>
      <c r="AL59" s="210"/>
      <c r="AM59" s="186"/>
      <c r="AN59" s="186"/>
      <c r="AO59" s="186"/>
      <c r="AP59" s="186"/>
      <c r="AQ59" s="210"/>
      <c r="AR59" s="221"/>
      <c r="AS59" s="221"/>
      <c r="AT59" s="221"/>
      <c r="AU59" s="221"/>
      <c r="AV59" s="221"/>
      <c r="AW59" s="221"/>
      <c r="AX59" s="221"/>
      <c r="AY59" s="221"/>
      <c r="AZ59" s="221"/>
      <c r="BA59" s="222"/>
      <c r="BB59" s="222"/>
      <c r="BC59" s="222"/>
      <c r="BD59" s="221"/>
      <c r="BE59" s="222"/>
      <c r="BF59" s="221"/>
      <c r="BG59" s="221"/>
      <c r="BH59" s="221"/>
      <c r="BI59" s="221"/>
      <c r="BJ59" s="221"/>
      <c r="BK59" s="221"/>
      <c r="BL59" s="221"/>
      <c r="BM59" s="40" t="e">
        <f t="shared" si="16"/>
        <v>#DIV/0!</v>
      </c>
      <c r="BN59" s="40" t="e">
        <f t="shared" si="17"/>
        <v>#DIV/0!</v>
      </c>
      <c r="BO59" s="74" t="e">
        <f t="shared" si="18"/>
        <v>#DIV/0!</v>
      </c>
      <c r="BP59" s="74" t="e">
        <f t="shared" si="19"/>
        <v>#DIV/0!</v>
      </c>
      <c r="BQ59" s="74" t="e">
        <f t="shared" si="20"/>
        <v>#DIV/0!</v>
      </c>
      <c r="BR59" s="74" t="e">
        <f t="shared" si="29"/>
        <v>#DIV/0!</v>
      </c>
      <c r="BS59" s="25" t="str">
        <f t="shared" si="22"/>
        <v>св</v>
      </c>
      <c r="BT59" s="24">
        <f t="shared" si="23"/>
        <v>0</v>
      </c>
      <c r="BU59" s="24">
        <f t="shared" si="24"/>
        <v>0</v>
      </c>
      <c r="BV59" s="24">
        <f t="shared" si="25"/>
        <v>0</v>
      </c>
      <c r="BW59" s="24">
        <f t="shared" si="30"/>
        <v>0</v>
      </c>
      <c r="BX59" s="25" t="e">
        <f t="shared" si="31"/>
        <v>#DIV/0!</v>
      </c>
      <c r="BY59" s="22"/>
      <c r="BZ59" s="22">
        <f t="shared" si="28"/>
        <v>0</v>
      </c>
    </row>
    <row r="60" spans="1:78" s="5" customFormat="1" ht="18" hidden="1" x14ac:dyDescent="0.25">
      <c r="A60" s="6"/>
      <c r="B60" s="132"/>
      <c r="C60" s="48"/>
      <c r="D60" s="56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223"/>
      <c r="Z60" s="223"/>
      <c r="AA60" s="223"/>
      <c r="AB60" s="223"/>
      <c r="AC60" s="223"/>
      <c r="AD60" s="223"/>
      <c r="AE60" s="224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40" t="e">
        <f t="shared" si="16"/>
        <v>#DIV/0!</v>
      </c>
      <c r="BN60" s="40" t="e">
        <f t="shared" si="17"/>
        <v>#DIV/0!</v>
      </c>
      <c r="BO60" s="74" t="e">
        <f t="shared" si="18"/>
        <v>#DIV/0!</v>
      </c>
      <c r="BP60" s="74" t="e">
        <f t="shared" si="19"/>
        <v>#DIV/0!</v>
      </c>
      <c r="BQ60" s="74" t="e">
        <f t="shared" si="20"/>
        <v>#DIV/0!</v>
      </c>
      <c r="BR60" s="74" t="e">
        <f t="shared" si="29"/>
        <v>#DIV/0!</v>
      </c>
      <c r="BS60" s="25" t="str">
        <f t="shared" si="22"/>
        <v>св</v>
      </c>
      <c r="BT60" s="24">
        <f t="shared" si="23"/>
        <v>0</v>
      </c>
      <c r="BU60" s="24">
        <f t="shared" si="24"/>
        <v>0</v>
      </c>
      <c r="BV60" s="24">
        <f t="shared" si="25"/>
        <v>0</v>
      </c>
      <c r="BW60" s="24">
        <f t="shared" si="30"/>
        <v>0</v>
      </c>
      <c r="BX60" s="25" t="e">
        <f t="shared" si="31"/>
        <v>#DIV/0!</v>
      </c>
      <c r="BY60" s="22"/>
      <c r="BZ60" s="22">
        <f t="shared" si="28"/>
        <v>0</v>
      </c>
    </row>
    <row r="61" spans="1:78" s="5" customFormat="1" ht="18" hidden="1" x14ac:dyDescent="0.25">
      <c r="A61" s="6"/>
      <c r="B61" s="132"/>
      <c r="C61" s="48"/>
      <c r="D61" s="56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3"/>
      <c r="AA61" s="223"/>
      <c r="AB61" s="223"/>
      <c r="AC61" s="223"/>
      <c r="AD61" s="223"/>
      <c r="AE61" s="224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221"/>
      <c r="AS61" s="221"/>
      <c r="AT61" s="221"/>
      <c r="AU61" s="221"/>
      <c r="AV61" s="221"/>
      <c r="AW61" s="222"/>
      <c r="AX61" s="221"/>
      <c r="AY61" s="221"/>
      <c r="AZ61" s="221"/>
      <c r="BA61" s="221"/>
      <c r="BB61" s="221"/>
      <c r="BC61" s="221"/>
      <c r="BD61" s="221"/>
      <c r="BE61" s="221"/>
      <c r="BF61" s="221"/>
      <c r="BG61" s="222"/>
      <c r="BH61" s="221"/>
      <c r="BI61" s="221"/>
      <c r="BJ61" s="221"/>
      <c r="BK61" s="221"/>
      <c r="BL61" s="221"/>
      <c r="BM61" s="40" t="e">
        <f t="shared" si="16"/>
        <v>#DIV/0!</v>
      </c>
      <c r="BN61" s="40" t="e">
        <f t="shared" si="17"/>
        <v>#DIV/0!</v>
      </c>
      <c r="BO61" s="74" t="e">
        <f t="shared" si="18"/>
        <v>#DIV/0!</v>
      </c>
      <c r="BP61" s="74" t="e">
        <f t="shared" si="19"/>
        <v>#DIV/0!</v>
      </c>
      <c r="BQ61" s="74" t="e">
        <f t="shared" si="20"/>
        <v>#DIV/0!</v>
      </c>
      <c r="BR61" s="74" t="e">
        <f t="shared" si="29"/>
        <v>#DIV/0!</v>
      </c>
      <c r="BS61" s="25" t="str">
        <f t="shared" si="22"/>
        <v>св</v>
      </c>
      <c r="BT61" s="24">
        <f t="shared" si="23"/>
        <v>0</v>
      </c>
      <c r="BU61" s="24">
        <f t="shared" si="24"/>
        <v>0</v>
      </c>
      <c r="BV61" s="24">
        <f t="shared" si="25"/>
        <v>0</v>
      </c>
      <c r="BW61" s="24">
        <f t="shared" si="30"/>
        <v>0</v>
      </c>
      <c r="BX61" s="25" t="e">
        <f t="shared" si="31"/>
        <v>#DIV/0!</v>
      </c>
      <c r="BY61" s="22"/>
      <c r="BZ61" s="22">
        <f t="shared" si="28"/>
        <v>0</v>
      </c>
    </row>
    <row r="62" spans="1:78" s="50" customFormat="1" ht="18" hidden="1" x14ac:dyDescent="0.25">
      <c r="A62" s="55"/>
      <c r="B62" s="207"/>
      <c r="C62" s="48"/>
      <c r="D62" s="56"/>
      <c r="E62" s="234"/>
      <c r="F62" s="234"/>
      <c r="G62" s="234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34"/>
      <c r="U62" s="223"/>
      <c r="V62" s="223"/>
      <c r="W62" s="223"/>
      <c r="X62" s="223"/>
      <c r="Y62" s="234"/>
      <c r="Z62" s="234"/>
      <c r="AA62" s="234"/>
      <c r="AB62" s="223"/>
      <c r="AC62" s="223"/>
      <c r="AD62" s="223"/>
      <c r="AE62" s="224"/>
      <c r="AF62" s="210"/>
      <c r="AG62" s="210"/>
      <c r="AH62" s="210"/>
      <c r="AI62" s="210"/>
      <c r="AJ62" s="186"/>
      <c r="AK62" s="186"/>
      <c r="AL62" s="210"/>
      <c r="AM62" s="186"/>
      <c r="AN62" s="186"/>
      <c r="AO62" s="186"/>
      <c r="AP62" s="186"/>
      <c r="AQ62" s="210"/>
      <c r="AR62" s="221"/>
      <c r="AS62" s="221"/>
      <c r="AT62" s="221"/>
      <c r="AU62" s="221"/>
      <c r="AV62" s="221"/>
      <c r="AW62" s="221"/>
      <c r="AX62" s="221"/>
      <c r="AY62" s="221"/>
      <c r="AZ62" s="221"/>
      <c r="BA62" s="222"/>
      <c r="BB62" s="222"/>
      <c r="BC62" s="222"/>
      <c r="BD62" s="221"/>
      <c r="BE62" s="222"/>
      <c r="BF62" s="221"/>
      <c r="BG62" s="221"/>
      <c r="BH62" s="221"/>
      <c r="BI62" s="221"/>
      <c r="BJ62" s="221"/>
      <c r="BK62" s="221"/>
      <c r="BL62" s="221"/>
      <c r="BM62" s="40" t="e">
        <f t="shared" si="16"/>
        <v>#DIV/0!</v>
      </c>
      <c r="BN62" s="40" t="e">
        <f t="shared" si="17"/>
        <v>#DIV/0!</v>
      </c>
      <c r="BO62" s="74" t="e">
        <f t="shared" si="18"/>
        <v>#DIV/0!</v>
      </c>
      <c r="BP62" s="74" t="e">
        <f t="shared" si="19"/>
        <v>#DIV/0!</v>
      </c>
      <c r="BQ62" s="74" t="e">
        <f t="shared" si="20"/>
        <v>#DIV/0!</v>
      </c>
      <c r="BR62" s="74" t="e">
        <f t="shared" si="29"/>
        <v>#DIV/0!</v>
      </c>
      <c r="BS62" s="25" t="str">
        <f t="shared" si="22"/>
        <v>св</v>
      </c>
      <c r="BT62" s="24">
        <f t="shared" si="23"/>
        <v>0</v>
      </c>
      <c r="BU62" s="24">
        <f t="shared" si="24"/>
        <v>0</v>
      </c>
      <c r="BV62" s="24">
        <f t="shared" si="25"/>
        <v>0</v>
      </c>
      <c r="BW62" s="24">
        <f t="shared" si="30"/>
        <v>0</v>
      </c>
      <c r="BX62" s="25" t="e">
        <f t="shared" si="31"/>
        <v>#DIV/0!</v>
      </c>
      <c r="BY62" s="22"/>
      <c r="BZ62" s="22">
        <f t="shared" si="28"/>
        <v>0</v>
      </c>
    </row>
    <row r="63" spans="1:78" s="50" customFormat="1" ht="18" hidden="1" x14ac:dyDescent="0.25">
      <c r="A63" s="55"/>
      <c r="B63" s="132"/>
      <c r="C63" s="48"/>
      <c r="D63" s="56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223"/>
      <c r="U63" s="223"/>
      <c r="V63" s="223"/>
      <c r="W63" s="223"/>
      <c r="X63" s="223"/>
      <c r="Y63" s="223"/>
      <c r="Z63" s="223"/>
      <c r="AA63" s="223"/>
      <c r="AB63" s="223"/>
      <c r="AC63" s="223"/>
      <c r="AD63" s="223"/>
      <c r="AE63" s="224"/>
      <c r="AF63" s="186"/>
      <c r="AG63" s="186"/>
      <c r="AH63" s="186"/>
      <c r="AI63" s="186"/>
      <c r="AJ63" s="186"/>
      <c r="AK63" s="186"/>
      <c r="AL63" s="186"/>
      <c r="AM63" s="186"/>
      <c r="AN63" s="186"/>
      <c r="AO63" s="210"/>
      <c r="AP63" s="210"/>
      <c r="AQ63" s="186"/>
      <c r="AR63" s="221"/>
      <c r="AS63" s="221"/>
      <c r="AT63" s="221"/>
      <c r="AU63" s="221"/>
      <c r="AV63" s="221"/>
      <c r="AW63" s="221"/>
      <c r="AX63" s="221"/>
      <c r="AY63" s="221"/>
      <c r="AZ63" s="221"/>
      <c r="BA63" s="221"/>
      <c r="BB63" s="221"/>
      <c r="BC63" s="221"/>
      <c r="BD63" s="221"/>
      <c r="BE63" s="221"/>
      <c r="BF63" s="221"/>
      <c r="BG63" s="221"/>
      <c r="BH63" s="221"/>
      <c r="BI63" s="221"/>
      <c r="BJ63" s="221"/>
      <c r="BK63" s="221"/>
      <c r="BL63" s="221"/>
      <c r="BM63" s="40" t="e">
        <f t="shared" si="16"/>
        <v>#DIV/0!</v>
      </c>
      <c r="BN63" s="40" t="e">
        <f t="shared" si="17"/>
        <v>#DIV/0!</v>
      </c>
      <c r="BO63" s="74" t="e">
        <f t="shared" si="18"/>
        <v>#DIV/0!</v>
      </c>
      <c r="BP63" s="74" t="e">
        <f t="shared" si="19"/>
        <v>#DIV/0!</v>
      </c>
      <c r="BQ63" s="74" t="e">
        <f t="shared" si="20"/>
        <v>#DIV/0!</v>
      </c>
      <c r="BR63" s="74" t="e">
        <f t="shared" si="29"/>
        <v>#DIV/0!</v>
      </c>
      <c r="BS63" s="25" t="str">
        <f t="shared" si="22"/>
        <v>св</v>
      </c>
      <c r="BT63" s="24">
        <f t="shared" si="23"/>
        <v>0</v>
      </c>
      <c r="BU63" s="24">
        <f t="shared" si="24"/>
        <v>0</v>
      </c>
      <c r="BV63" s="24">
        <f t="shared" si="25"/>
        <v>0</v>
      </c>
      <c r="BW63" s="24">
        <f t="shared" si="30"/>
        <v>0</v>
      </c>
      <c r="BX63" s="25" t="e">
        <f t="shared" si="31"/>
        <v>#DIV/0!</v>
      </c>
      <c r="BY63" s="22"/>
      <c r="BZ63" s="22">
        <f t="shared" si="28"/>
        <v>0</v>
      </c>
    </row>
    <row r="64" spans="1:78" ht="18" hidden="1" x14ac:dyDescent="0.25">
      <c r="B64" s="132"/>
      <c r="C64" s="48"/>
      <c r="D64" s="56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  <c r="Z64" s="223"/>
      <c r="AA64" s="223"/>
      <c r="AB64" s="223"/>
      <c r="AC64" s="223"/>
      <c r="AD64" s="223"/>
      <c r="AE64" s="224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221"/>
      <c r="AS64" s="221"/>
      <c r="AT64" s="221"/>
      <c r="AU64" s="221"/>
      <c r="AV64" s="221"/>
      <c r="AW64" s="221"/>
      <c r="AX64" s="221"/>
      <c r="AY64" s="221"/>
      <c r="AZ64" s="221"/>
      <c r="BA64" s="221"/>
      <c r="BB64" s="221"/>
      <c r="BC64" s="221"/>
      <c r="BD64" s="221"/>
      <c r="BE64" s="221"/>
      <c r="BF64" s="221"/>
      <c r="BG64" s="221"/>
      <c r="BH64" s="221"/>
      <c r="BI64" s="221"/>
      <c r="BJ64" s="221"/>
      <c r="BK64" s="221"/>
      <c r="BL64" s="221"/>
      <c r="BM64" s="40" t="e">
        <f t="shared" ref="BM64:BM82" si="32">IF(COUNTIF(E64:K64,"&gt;59")=COUNTA(E64:K64),(IF(COUNTA(E64:K64&gt;0),SUM(E64:K64)/COUNT(E64:K64),"св")),"Нет п/оц.")</f>
        <v>#DIV/0!</v>
      </c>
      <c r="BN64" s="40" t="e">
        <f t="shared" ref="BN64:BN82" si="33">IF(COUNTIF(L64:Q64,"&gt;59")=COUNTA(L64:Q64),(IF(COUNTA(L64:Q64&gt;0),SUM(L64:Q64)/COUNT(L64:Q64),"св")),"Нет п/оц.")</f>
        <v>#DIV/0!</v>
      </c>
      <c r="BO64" s="74" t="e">
        <f t="shared" ref="BO64:BO82" si="34">IF(COUNTIF(R64:AD64,"&gt;59")=COUNTA(R64:AD64),(IF(COUNTA(R64:AD64&gt;0),SUM(R64:AD64)/COUNT(R64:AD64),"св")),"Нет п/оц.")</f>
        <v>#DIV/0!</v>
      </c>
      <c r="BP64" s="74" t="e">
        <f t="shared" ref="BP64:BP82" si="35">IF(COUNTIF(AE64:AQ64,"&gt;59")=COUNTA(AE64:AQ64),(IF(COUNTA(AE64:AQ64&gt;0),SUM(AE64:AQ64)/COUNT(AE64:AQ64),"св")),"Нет п/оц.")</f>
        <v>#DIV/0!</v>
      </c>
      <c r="BQ64" s="74" t="e">
        <f t="shared" ref="BQ64:BQ82" si="36">IF(COUNTIF(AR64:BB64,"&gt;59")=COUNTA(AR64:BB64),(IF(COUNTA(AR64:BB64&gt;0),SUM(AR64:BB64)/COUNT(AR64:BB64),"св")),"Нет п/оц.")</f>
        <v>#DIV/0!</v>
      </c>
      <c r="BR64" s="74" t="e">
        <f t="shared" si="29"/>
        <v>#DIV/0!</v>
      </c>
      <c r="BS64" s="25" t="str">
        <f t="shared" ref="BS64:BS82" si="37">IF(COUNTIF(E64:BL64,"&gt;59")=COUNTA(E64:BL64),(IF(COUNTA(E64:BL64)&gt;0,SUM(E64:BL64)/COUNT(E64:BL64),"св")),"Нет п/оц.")</f>
        <v>св</v>
      </c>
      <c r="BT64" s="24">
        <f t="shared" ref="BT64:BT82" si="38">COUNTIF(E64:BL64,"&gt;=90")</f>
        <v>0</v>
      </c>
      <c r="BU64" s="24">
        <f t="shared" ref="BU64:BU82" si="39">COUNTIFS(E64:BL64,"&gt;=74",E64:BL64,"&lt;90")</f>
        <v>0</v>
      </c>
      <c r="BV64" s="24">
        <f t="shared" ref="BV64:BV82" si="40">COUNTIFS(E64:BL64,"&gt;=60",E64:BL64,"&lt;74")</f>
        <v>0</v>
      </c>
      <c r="BW64" s="24">
        <f t="shared" si="30"/>
        <v>0</v>
      </c>
      <c r="BX64" s="25" t="e">
        <f t="shared" si="31"/>
        <v>#DIV/0!</v>
      </c>
      <c r="BY64" s="22"/>
      <c r="BZ64" s="22">
        <f t="shared" ref="BZ64:BZ82" si="41">COUNTIF(E64:BL64,"&lt;60")+COUNTIF(E64:BL64,"=нз")</f>
        <v>0</v>
      </c>
    </row>
    <row r="65" spans="2:78" ht="18" hidden="1" x14ac:dyDescent="0.25">
      <c r="B65" s="132"/>
      <c r="C65" s="48"/>
      <c r="D65" s="56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3"/>
      <c r="AA65" s="223"/>
      <c r="AB65" s="223"/>
      <c r="AC65" s="223"/>
      <c r="AD65" s="223"/>
      <c r="AE65" s="224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221"/>
      <c r="AS65" s="221"/>
      <c r="AT65" s="221"/>
      <c r="AU65" s="221"/>
      <c r="AV65" s="221"/>
      <c r="AW65" s="221"/>
      <c r="AX65" s="221"/>
      <c r="AY65" s="221"/>
      <c r="AZ65" s="221"/>
      <c r="BA65" s="221"/>
      <c r="BB65" s="221"/>
      <c r="BC65" s="221"/>
      <c r="BD65" s="221"/>
      <c r="BE65" s="221"/>
      <c r="BF65" s="221"/>
      <c r="BG65" s="221"/>
      <c r="BH65" s="221"/>
      <c r="BI65" s="221"/>
      <c r="BJ65" s="221"/>
      <c r="BK65" s="221"/>
      <c r="BL65" s="221"/>
      <c r="BM65" s="40" t="e">
        <f t="shared" si="32"/>
        <v>#DIV/0!</v>
      </c>
      <c r="BN65" s="40" t="e">
        <f t="shared" si="33"/>
        <v>#DIV/0!</v>
      </c>
      <c r="BO65" s="74" t="e">
        <f t="shared" si="34"/>
        <v>#DIV/0!</v>
      </c>
      <c r="BP65" s="74" t="e">
        <f t="shared" si="35"/>
        <v>#DIV/0!</v>
      </c>
      <c r="BQ65" s="74" t="e">
        <f t="shared" si="36"/>
        <v>#DIV/0!</v>
      </c>
      <c r="BR65" s="74" t="e">
        <f t="shared" si="29"/>
        <v>#DIV/0!</v>
      </c>
      <c r="BS65" s="25" t="str">
        <f t="shared" si="37"/>
        <v>св</v>
      </c>
      <c r="BT65" s="24">
        <f t="shared" si="38"/>
        <v>0</v>
      </c>
      <c r="BU65" s="24">
        <f t="shared" si="39"/>
        <v>0</v>
      </c>
      <c r="BV65" s="24">
        <f t="shared" si="40"/>
        <v>0</v>
      </c>
      <c r="BW65" s="24">
        <f t="shared" si="30"/>
        <v>0</v>
      </c>
      <c r="BX65" s="25" t="e">
        <f t="shared" si="31"/>
        <v>#DIV/0!</v>
      </c>
      <c r="BY65" s="22"/>
      <c r="BZ65" s="22">
        <f t="shared" si="41"/>
        <v>0</v>
      </c>
    </row>
    <row r="66" spans="2:78" ht="18" hidden="1" x14ac:dyDescent="0.25">
      <c r="B66" s="207"/>
      <c r="C66" s="48"/>
      <c r="D66" s="56"/>
      <c r="E66" s="234"/>
      <c r="F66" s="234"/>
      <c r="G66" s="234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23"/>
      <c r="T66" s="234"/>
      <c r="U66" s="223"/>
      <c r="V66" s="223"/>
      <c r="W66" s="223"/>
      <c r="X66" s="223"/>
      <c r="Y66" s="234"/>
      <c r="Z66" s="234"/>
      <c r="AA66" s="234"/>
      <c r="AB66" s="223"/>
      <c r="AC66" s="223"/>
      <c r="AD66" s="223"/>
      <c r="AE66" s="224"/>
      <c r="AF66" s="210"/>
      <c r="AG66" s="210"/>
      <c r="AH66" s="210"/>
      <c r="AI66" s="210"/>
      <c r="AJ66" s="186"/>
      <c r="AK66" s="186"/>
      <c r="AL66" s="210"/>
      <c r="AM66" s="186"/>
      <c r="AN66" s="186"/>
      <c r="AO66" s="186"/>
      <c r="AP66" s="186"/>
      <c r="AQ66" s="210"/>
      <c r="AR66" s="221"/>
      <c r="AS66" s="221"/>
      <c r="AT66" s="221"/>
      <c r="AU66" s="221"/>
      <c r="AV66" s="221"/>
      <c r="AW66" s="221"/>
      <c r="AX66" s="221"/>
      <c r="AY66" s="221"/>
      <c r="AZ66" s="221"/>
      <c r="BA66" s="222"/>
      <c r="BB66" s="222"/>
      <c r="BC66" s="222"/>
      <c r="BD66" s="221"/>
      <c r="BE66" s="222"/>
      <c r="BF66" s="221"/>
      <c r="BG66" s="221"/>
      <c r="BH66" s="221"/>
      <c r="BI66" s="221"/>
      <c r="BJ66" s="221"/>
      <c r="BK66" s="221"/>
      <c r="BL66" s="221"/>
      <c r="BM66" s="40" t="e">
        <f t="shared" si="32"/>
        <v>#DIV/0!</v>
      </c>
      <c r="BN66" s="40" t="e">
        <f t="shared" si="33"/>
        <v>#DIV/0!</v>
      </c>
      <c r="BO66" s="74" t="e">
        <f t="shared" si="34"/>
        <v>#DIV/0!</v>
      </c>
      <c r="BP66" s="74" t="e">
        <f t="shared" si="35"/>
        <v>#DIV/0!</v>
      </c>
      <c r="BQ66" s="74" t="e">
        <f t="shared" si="36"/>
        <v>#DIV/0!</v>
      </c>
      <c r="BR66" s="74" t="e">
        <f t="shared" ref="BR66:BR82" si="42">IF(COUNTIF(BC66:BL66,"&gt;59")=COUNTA(BC66:BL66),(IF(COUNTA(BC66:BL66&gt;0),SUM(BC66:BL66)/COUNT(BC66:BL66),"св")),"Нет п/оц.")</f>
        <v>#DIV/0!</v>
      </c>
      <c r="BS66" s="25" t="str">
        <f t="shared" si="37"/>
        <v>св</v>
      </c>
      <c r="BT66" s="24">
        <f t="shared" si="38"/>
        <v>0</v>
      </c>
      <c r="BU66" s="24">
        <f t="shared" si="39"/>
        <v>0</v>
      </c>
      <c r="BV66" s="24">
        <f t="shared" si="40"/>
        <v>0</v>
      </c>
      <c r="BW66" s="24">
        <f t="shared" ref="BW66:BW82" si="43">BV66+BU66+BT66</f>
        <v>0</v>
      </c>
      <c r="BX66" s="25" t="e">
        <f t="shared" ref="BX66:BX82" si="44">BT66/BW66*100</f>
        <v>#DIV/0!</v>
      </c>
      <c r="BY66" s="22"/>
      <c r="BZ66" s="22">
        <f t="shared" si="41"/>
        <v>0</v>
      </c>
    </row>
    <row r="67" spans="2:78" ht="18" hidden="1" x14ac:dyDescent="0.25">
      <c r="B67" s="207"/>
      <c r="C67" s="48"/>
      <c r="D67" s="56"/>
      <c r="E67" s="234"/>
      <c r="F67" s="234"/>
      <c r="G67" s="234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234"/>
      <c r="U67" s="223"/>
      <c r="V67" s="223"/>
      <c r="W67" s="223"/>
      <c r="X67" s="223"/>
      <c r="Y67" s="234"/>
      <c r="Z67" s="234"/>
      <c r="AA67" s="234"/>
      <c r="AB67" s="223"/>
      <c r="AC67" s="223"/>
      <c r="AD67" s="223"/>
      <c r="AE67" s="224"/>
      <c r="AF67" s="210"/>
      <c r="AG67" s="210"/>
      <c r="AH67" s="210"/>
      <c r="AI67" s="210"/>
      <c r="AJ67" s="186"/>
      <c r="AK67" s="186"/>
      <c r="AL67" s="210"/>
      <c r="AM67" s="186"/>
      <c r="AN67" s="186"/>
      <c r="AO67" s="186"/>
      <c r="AP67" s="186"/>
      <c r="AQ67" s="210"/>
      <c r="AR67" s="221"/>
      <c r="AS67" s="221"/>
      <c r="AT67" s="221"/>
      <c r="AU67" s="221"/>
      <c r="AV67" s="221"/>
      <c r="AW67" s="221"/>
      <c r="AX67" s="221"/>
      <c r="AY67" s="221"/>
      <c r="AZ67" s="221"/>
      <c r="BA67" s="222"/>
      <c r="BB67" s="222"/>
      <c r="BC67" s="222"/>
      <c r="BD67" s="221"/>
      <c r="BE67" s="222"/>
      <c r="BF67" s="221"/>
      <c r="BG67" s="221"/>
      <c r="BH67" s="221"/>
      <c r="BI67" s="221"/>
      <c r="BJ67" s="221"/>
      <c r="BK67" s="221"/>
      <c r="BL67" s="221"/>
      <c r="BM67" s="40" t="e">
        <f t="shared" si="32"/>
        <v>#DIV/0!</v>
      </c>
      <c r="BN67" s="40" t="e">
        <f t="shared" si="33"/>
        <v>#DIV/0!</v>
      </c>
      <c r="BO67" s="74" t="e">
        <f t="shared" si="34"/>
        <v>#DIV/0!</v>
      </c>
      <c r="BP67" s="74" t="e">
        <f t="shared" si="35"/>
        <v>#DIV/0!</v>
      </c>
      <c r="BQ67" s="74" t="e">
        <f t="shared" si="36"/>
        <v>#DIV/0!</v>
      </c>
      <c r="BR67" s="74" t="e">
        <f t="shared" si="42"/>
        <v>#DIV/0!</v>
      </c>
      <c r="BS67" s="25" t="str">
        <f t="shared" si="37"/>
        <v>св</v>
      </c>
      <c r="BT67" s="24">
        <f t="shared" si="38"/>
        <v>0</v>
      </c>
      <c r="BU67" s="24">
        <f t="shared" si="39"/>
        <v>0</v>
      </c>
      <c r="BV67" s="24">
        <f t="shared" si="40"/>
        <v>0</v>
      </c>
      <c r="BW67" s="24">
        <f t="shared" si="43"/>
        <v>0</v>
      </c>
      <c r="BX67" s="25" t="e">
        <f t="shared" si="44"/>
        <v>#DIV/0!</v>
      </c>
      <c r="BY67" s="22"/>
      <c r="BZ67" s="22">
        <f t="shared" si="41"/>
        <v>0</v>
      </c>
    </row>
    <row r="68" spans="2:78" ht="18" hidden="1" x14ac:dyDescent="0.25">
      <c r="B68" s="207"/>
      <c r="C68" s="48"/>
      <c r="D68" s="56"/>
      <c r="E68" s="234"/>
      <c r="F68" s="234"/>
      <c r="G68" s="234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234"/>
      <c r="U68" s="223"/>
      <c r="V68" s="223"/>
      <c r="W68" s="223"/>
      <c r="X68" s="223"/>
      <c r="Y68" s="234"/>
      <c r="Z68" s="234"/>
      <c r="AA68" s="234"/>
      <c r="AB68" s="223"/>
      <c r="AC68" s="223"/>
      <c r="AD68" s="223"/>
      <c r="AE68" s="224"/>
      <c r="AF68" s="210"/>
      <c r="AG68" s="210"/>
      <c r="AH68" s="210"/>
      <c r="AI68" s="210"/>
      <c r="AJ68" s="186"/>
      <c r="AK68" s="186"/>
      <c r="AL68" s="210"/>
      <c r="AM68" s="186"/>
      <c r="AN68" s="186"/>
      <c r="AO68" s="186"/>
      <c r="AP68" s="186"/>
      <c r="AQ68" s="210"/>
      <c r="AR68" s="221"/>
      <c r="AS68" s="221"/>
      <c r="AT68" s="221"/>
      <c r="AU68" s="221"/>
      <c r="AV68" s="221"/>
      <c r="AW68" s="221"/>
      <c r="AX68" s="221"/>
      <c r="AY68" s="221"/>
      <c r="AZ68" s="221"/>
      <c r="BA68" s="222"/>
      <c r="BB68" s="222"/>
      <c r="BC68" s="222"/>
      <c r="BD68" s="221"/>
      <c r="BE68" s="222"/>
      <c r="BF68" s="221"/>
      <c r="BG68" s="221"/>
      <c r="BH68" s="221"/>
      <c r="BI68" s="221"/>
      <c r="BJ68" s="221"/>
      <c r="BK68" s="221"/>
      <c r="BL68" s="221"/>
      <c r="BM68" s="40" t="e">
        <f t="shared" si="32"/>
        <v>#DIV/0!</v>
      </c>
      <c r="BN68" s="40" t="e">
        <f t="shared" si="33"/>
        <v>#DIV/0!</v>
      </c>
      <c r="BO68" s="74" t="e">
        <f t="shared" si="34"/>
        <v>#DIV/0!</v>
      </c>
      <c r="BP68" s="74" t="e">
        <f t="shared" si="35"/>
        <v>#DIV/0!</v>
      </c>
      <c r="BQ68" s="74" t="e">
        <f t="shared" si="36"/>
        <v>#DIV/0!</v>
      </c>
      <c r="BR68" s="74" t="e">
        <f t="shared" si="42"/>
        <v>#DIV/0!</v>
      </c>
      <c r="BS68" s="25" t="str">
        <f t="shared" si="37"/>
        <v>св</v>
      </c>
      <c r="BT68" s="24">
        <f t="shared" si="38"/>
        <v>0</v>
      </c>
      <c r="BU68" s="24">
        <f t="shared" si="39"/>
        <v>0</v>
      </c>
      <c r="BV68" s="24">
        <f t="shared" si="40"/>
        <v>0</v>
      </c>
      <c r="BW68" s="24">
        <f t="shared" si="43"/>
        <v>0</v>
      </c>
      <c r="BX68" s="25" t="e">
        <f t="shared" si="44"/>
        <v>#DIV/0!</v>
      </c>
      <c r="BY68" s="22"/>
      <c r="BZ68" s="22">
        <f t="shared" si="41"/>
        <v>0</v>
      </c>
    </row>
    <row r="69" spans="2:78" ht="18" hidden="1" x14ac:dyDescent="0.25">
      <c r="B69" s="207"/>
      <c r="C69" s="48"/>
      <c r="D69" s="56"/>
      <c r="E69" s="234"/>
      <c r="F69" s="234"/>
      <c r="G69" s="234"/>
      <c r="H69" s="223"/>
      <c r="I69" s="223"/>
      <c r="J69" s="223"/>
      <c r="K69" s="223"/>
      <c r="L69" s="223"/>
      <c r="M69" s="223"/>
      <c r="N69" s="223"/>
      <c r="O69" s="223"/>
      <c r="P69" s="223"/>
      <c r="Q69" s="223"/>
      <c r="R69" s="223"/>
      <c r="S69" s="223"/>
      <c r="T69" s="234"/>
      <c r="U69" s="223"/>
      <c r="V69" s="223"/>
      <c r="W69" s="223"/>
      <c r="X69" s="223"/>
      <c r="Y69" s="234"/>
      <c r="Z69" s="234"/>
      <c r="AA69" s="234"/>
      <c r="AB69" s="223"/>
      <c r="AC69" s="223"/>
      <c r="AD69" s="223"/>
      <c r="AE69" s="224"/>
      <c r="AF69" s="210"/>
      <c r="AG69" s="210"/>
      <c r="AH69" s="210"/>
      <c r="AI69" s="210"/>
      <c r="AJ69" s="186"/>
      <c r="AK69" s="186"/>
      <c r="AL69" s="210"/>
      <c r="AM69" s="186"/>
      <c r="AN69" s="186"/>
      <c r="AO69" s="186"/>
      <c r="AP69" s="186"/>
      <c r="AQ69" s="210"/>
      <c r="AR69" s="221"/>
      <c r="AS69" s="221"/>
      <c r="AT69" s="221"/>
      <c r="AU69" s="221"/>
      <c r="AV69" s="221"/>
      <c r="AW69" s="221"/>
      <c r="AX69" s="221"/>
      <c r="AY69" s="221"/>
      <c r="AZ69" s="221"/>
      <c r="BA69" s="222"/>
      <c r="BB69" s="222"/>
      <c r="BC69" s="222"/>
      <c r="BD69" s="221"/>
      <c r="BE69" s="222"/>
      <c r="BF69" s="221"/>
      <c r="BG69" s="221"/>
      <c r="BH69" s="221"/>
      <c r="BI69" s="221"/>
      <c r="BJ69" s="221"/>
      <c r="BK69" s="221"/>
      <c r="BL69" s="221"/>
      <c r="BM69" s="40" t="e">
        <f t="shared" si="32"/>
        <v>#DIV/0!</v>
      </c>
      <c r="BN69" s="40" t="e">
        <f t="shared" si="33"/>
        <v>#DIV/0!</v>
      </c>
      <c r="BO69" s="74" t="e">
        <f t="shared" si="34"/>
        <v>#DIV/0!</v>
      </c>
      <c r="BP69" s="74" t="e">
        <f t="shared" si="35"/>
        <v>#DIV/0!</v>
      </c>
      <c r="BQ69" s="74" t="e">
        <f t="shared" si="36"/>
        <v>#DIV/0!</v>
      </c>
      <c r="BR69" s="74" t="e">
        <f t="shared" si="42"/>
        <v>#DIV/0!</v>
      </c>
      <c r="BS69" s="25" t="str">
        <f t="shared" si="37"/>
        <v>св</v>
      </c>
      <c r="BT69" s="24">
        <f t="shared" si="38"/>
        <v>0</v>
      </c>
      <c r="BU69" s="24">
        <f t="shared" si="39"/>
        <v>0</v>
      </c>
      <c r="BV69" s="24">
        <f t="shared" si="40"/>
        <v>0</v>
      </c>
      <c r="BW69" s="24">
        <f t="shared" si="43"/>
        <v>0</v>
      </c>
      <c r="BX69" s="25" t="e">
        <f t="shared" si="44"/>
        <v>#DIV/0!</v>
      </c>
      <c r="BY69" s="22"/>
      <c r="BZ69" s="22">
        <f t="shared" si="41"/>
        <v>0</v>
      </c>
    </row>
    <row r="70" spans="2:78" ht="18" hidden="1" x14ac:dyDescent="0.25">
      <c r="B70" s="207"/>
      <c r="C70" s="48"/>
      <c r="D70" s="56"/>
      <c r="E70" s="234"/>
      <c r="F70" s="234"/>
      <c r="G70" s="234"/>
      <c r="H70" s="223"/>
      <c r="I70" s="223"/>
      <c r="J70" s="223"/>
      <c r="K70" s="223"/>
      <c r="L70" s="223"/>
      <c r="M70" s="223"/>
      <c r="N70" s="223"/>
      <c r="O70" s="223"/>
      <c r="P70" s="223"/>
      <c r="Q70" s="223"/>
      <c r="R70" s="223"/>
      <c r="S70" s="223"/>
      <c r="T70" s="234"/>
      <c r="U70" s="223"/>
      <c r="V70" s="223"/>
      <c r="W70" s="223"/>
      <c r="X70" s="223"/>
      <c r="Y70" s="234"/>
      <c r="Z70" s="234"/>
      <c r="AA70" s="234"/>
      <c r="AB70" s="223"/>
      <c r="AC70" s="223"/>
      <c r="AD70" s="223"/>
      <c r="AE70" s="224"/>
      <c r="AF70" s="210"/>
      <c r="AG70" s="210"/>
      <c r="AH70" s="210"/>
      <c r="AI70" s="210"/>
      <c r="AJ70" s="186"/>
      <c r="AK70" s="186"/>
      <c r="AL70" s="210"/>
      <c r="AM70" s="186"/>
      <c r="AN70" s="186"/>
      <c r="AO70" s="186"/>
      <c r="AP70" s="186"/>
      <c r="AQ70" s="210"/>
      <c r="AR70" s="221"/>
      <c r="AS70" s="221"/>
      <c r="AT70" s="221"/>
      <c r="AU70" s="221"/>
      <c r="AV70" s="221"/>
      <c r="AW70" s="221"/>
      <c r="AX70" s="221"/>
      <c r="AY70" s="221"/>
      <c r="AZ70" s="221"/>
      <c r="BA70" s="222"/>
      <c r="BB70" s="222"/>
      <c r="BC70" s="222"/>
      <c r="BD70" s="221"/>
      <c r="BE70" s="222"/>
      <c r="BF70" s="221"/>
      <c r="BG70" s="221"/>
      <c r="BH70" s="221"/>
      <c r="BI70" s="221"/>
      <c r="BJ70" s="221"/>
      <c r="BK70" s="221"/>
      <c r="BL70" s="221"/>
      <c r="BM70" s="40" t="e">
        <f t="shared" si="32"/>
        <v>#DIV/0!</v>
      </c>
      <c r="BN70" s="40" t="e">
        <f t="shared" si="33"/>
        <v>#DIV/0!</v>
      </c>
      <c r="BO70" s="74" t="e">
        <f t="shared" si="34"/>
        <v>#DIV/0!</v>
      </c>
      <c r="BP70" s="74" t="e">
        <f t="shared" si="35"/>
        <v>#DIV/0!</v>
      </c>
      <c r="BQ70" s="74" t="e">
        <f t="shared" si="36"/>
        <v>#DIV/0!</v>
      </c>
      <c r="BR70" s="74" t="e">
        <f t="shared" si="42"/>
        <v>#DIV/0!</v>
      </c>
      <c r="BS70" s="25" t="str">
        <f t="shared" si="37"/>
        <v>св</v>
      </c>
      <c r="BT70" s="24">
        <f t="shared" si="38"/>
        <v>0</v>
      </c>
      <c r="BU70" s="24">
        <f t="shared" si="39"/>
        <v>0</v>
      </c>
      <c r="BV70" s="24">
        <f t="shared" si="40"/>
        <v>0</v>
      </c>
      <c r="BW70" s="24">
        <f t="shared" si="43"/>
        <v>0</v>
      </c>
      <c r="BX70" s="25" t="e">
        <f t="shared" si="44"/>
        <v>#DIV/0!</v>
      </c>
      <c r="BY70" s="22"/>
      <c r="BZ70" s="22">
        <f t="shared" si="41"/>
        <v>0</v>
      </c>
    </row>
    <row r="71" spans="2:78" ht="18" hidden="1" x14ac:dyDescent="0.25">
      <c r="B71" s="207"/>
      <c r="C71" s="48"/>
      <c r="D71" s="56"/>
      <c r="E71" s="234"/>
      <c r="F71" s="234"/>
      <c r="G71" s="234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234"/>
      <c r="U71" s="223"/>
      <c r="V71" s="223"/>
      <c r="W71" s="223"/>
      <c r="X71" s="223"/>
      <c r="Y71" s="234"/>
      <c r="Z71" s="234"/>
      <c r="AA71" s="234"/>
      <c r="AB71" s="223"/>
      <c r="AC71" s="223"/>
      <c r="AD71" s="223"/>
      <c r="AE71" s="224"/>
      <c r="AF71" s="210"/>
      <c r="AG71" s="210"/>
      <c r="AH71" s="210"/>
      <c r="AI71" s="210"/>
      <c r="AJ71" s="186"/>
      <c r="AK71" s="186"/>
      <c r="AL71" s="210"/>
      <c r="AM71" s="186"/>
      <c r="AN71" s="186"/>
      <c r="AO71" s="186"/>
      <c r="AP71" s="186"/>
      <c r="AQ71" s="210"/>
      <c r="AR71" s="221"/>
      <c r="AS71" s="221"/>
      <c r="AT71" s="221"/>
      <c r="AU71" s="221"/>
      <c r="AV71" s="221"/>
      <c r="AW71" s="221"/>
      <c r="AX71" s="221"/>
      <c r="AY71" s="221"/>
      <c r="AZ71" s="221"/>
      <c r="BA71" s="222"/>
      <c r="BB71" s="222"/>
      <c r="BC71" s="222"/>
      <c r="BD71" s="221"/>
      <c r="BE71" s="222"/>
      <c r="BF71" s="221"/>
      <c r="BG71" s="221"/>
      <c r="BH71" s="221"/>
      <c r="BI71" s="221"/>
      <c r="BJ71" s="221"/>
      <c r="BK71" s="221"/>
      <c r="BL71" s="221"/>
      <c r="BM71" s="40" t="e">
        <f t="shared" si="32"/>
        <v>#DIV/0!</v>
      </c>
      <c r="BN71" s="40" t="e">
        <f t="shared" si="33"/>
        <v>#DIV/0!</v>
      </c>
      <c r="BO71" s="74" t="e">
        <f t="shared" si="34"/>
        <v>#DIV/0!</v>
      </c>
      <c r="BP71" s="74" t="e">
        <f t="shared" si="35"/>
        <v>#DIV/0!</v>
      </c>
      <c r="BQ71" s="74" t="e">
        <f t="shared" si="36"/>
        <v>#DIV/0!</v>
      </c>
      <c r="BR71" s="74" t="e">
        <f t="shared" si="42"/>
        <v>#DIV/0!</v>
      </c>
      <c r="BS71" s="25" t="str">
        <f t="shared" si="37"/>
        <v>св</v>
      </c>
      <c r="BT71" s="24">
        <f t="shared" si="38"/>
        <v>0</v>
      </c>
      <c r="BU71" s="24">
        <f t="shared" si="39"/>
        <v>0</v>
      </c>
      <c r="BV71" s="24">
        <f t="shared" si="40"/>
        <v>0</v>
      </c>
      <c r="BW71" s="24">
        <f t="shared" si="43"/>
        <v>0</v>
      </c>
      <c r="BX71" s="25" t="e">
        <f t="shared" si="44"/>
        <v>#DIV/0!</v>
      </c>
      <c r="BY71" s="22"/>
      <c r="BZ71" s="22">
        <f t="shared" si="41"/>
        <v>0</v>
      </c>
    </row>
    <row r="72" spans="2:78" ht="18" hidden="1" x14ac:dyDescent="0.25">
      <c r="B72" s="207"/>
      <c r="C72" s="48"/>
      <c r="D72" s="56"/>
      <c r="E72" s="234"/>
      <c r="F72" s="234"/>
      <c r="G72" s="234"/>
      <c r="H72" s="223"/>
      <c r="I72" s="223"/>
      <c r="J72" s="223"/>
      <c r="K72" s="223"/>
      <c r="L72" s="223"/>
      <c r="M72" s="223"/>
      <c r="N72" s="223"/>
      <c r="O72" s="223"/>
      <c r="P72" s="223"/>
      <c r="Q72" s="223"/>
      <c r="R72" s="223"/>
      <c r="S72" s="223"/>
      <c r="T72" s="234"/>
      <c r="U72" s="223"/>
      <c r="V72" s="223"/>
      <c r="W72" s="223"/>
      <c r="X72" s="223"/>
      <c r="Y72" s="234"/>
      <c r="Z72" s="234"/>
      <c r="AA72" s="234"/>
      <c r="AB72" s="223"/>
      <c r="AC72" s="223"/>
      <c r="AD72" s="223"/>
      <c r="AE72" s="224"/>
      <c r="AF72" s="210"/>
      <c r="AG72" s="210"/>
      <c r="AH72" s="210"/>
      <c r="AI72" s="210"/>
      <c r="AJ72" s="186"/>
      <c r="AK72" s="186"/>
      <c r="AL72" s="210"/>
      <c r="AM72" s="186"/>
      <c r="AN72" s="186"/>
      <c r="AO72" s="186"/>
      <c r="AP72" s="186"/>
      <c r="AQ72" s="210"/>
      <c r="AR72" s="221"/>
      <c r="AS72" s="221"/>
      <c r="AT72" s="221"/>
      <c r="AU72" s="221"/>
      <c r="AV72" s="221"/>
      <c r="AW72" s="221"/>
      <c r="AX72" s="221"/>
      <c r="AY72" s="221"/>
      <c r="AZ72" s="221"/>
      <c r="BA72" s="222"/>
      <c r="BB72" s="222"/>
      <c r="BC72" s="222"/>
      <c r="BD72" s="221"/>
      <c r="BE72" s="222"/>
      <c r="BF72" s="221"/>
      <c r="BG72" s="221"/>
      <c r="BH72" s="221"/>
      <c r="BI72" s="221"/>
      <c r="BJ72" s="221"/>
      <c r="BK72" s="221"/>
      <c r="BL72" s="221"/>
      <c r="BM72" s="40" t="e">
        <f t="shared" si="32"/>
        <v>#DIV/0!</v>
      </c>
      <c r="BN72" s="40" t="e">
        <f t="shared" si="33"/>
        <v>#DIV/0!</v>
      </c>
      <c r="BO72" s="74" t="e">
        <f t="shared" si="34"/>
        <v>#DIV/0!</v>
      </c>
      <c r="BP72" s="74" t="e">
        <f t="shared" si="35"/>
        <v>#DIV/0!</v>
      </c>
      <c r="BQ72" s="74" t="e">
        <f t="shared" si="36"/>
        <v>#DIV/0!</v>
      </c>
      <c r="BR72" s="74" t="e">
        <f t="shared" si="42"/>
        <v>#DIV/0!</v>
      </c>
      <c r="BS72" s="25" t="str">
        <f t="shared" si="37"/>
        <v>св</v>
      </c>
      <c r="BT72" s="24">
        <f t="shared" si="38"/>
        <v>0</v>
      </c>
      <c r="BU72" s="24">
        <f t="shared" si="39"/>
        <v>0</v>
      </c>
      <c r="BV72" s="24">
        <f t="shared" si="40"/>
        <v>0</v>
      </c>
      <c r="BW72" s="24">
        <f t="shared" si="43"/>
        <v>0</v>
      </c>
      <c r="BX72" s="25" t="e">
        <f t="shared" si="44"/>
        <v>#DIV/0!</v>
      </c>
      <c r="BY72" s="22"/>
      <c r="BZ72" s="22">
        <f t="shared" si="41"/>
        <v>0</v>
      </c>
    </row>
    <row r="73" spans="2:78" ht="18" hidden="1" x14ac:dyDescent="0.25">
      <c r="B73" s="207"/>
      <c r="C73" s="48"/>
      <c r="D73" s="56"/>
      <c r="E73" s="234"/>
      <c r="F73" s="234"/>
      <c r="G73" s="234"/>
      <c r="H73" s="223"/>
      <c r="I73" s="223"/>
      <c r="J73" s="223"/>
      <c r="K73" s="223"/>
      <c r="L73" s="223"/>
      <c r="M73" s="223"/>
      <c r="N73" s="223"/>
      <c r="O73" s="223"/>
      <c r="P73" s="223"/>
      <c r="Q73" s="223"/>
      <c r="R73" s="223"/>
      <c r="S73" s="223"/>
      <c r="T73" s="234"/>
      <c r="U73" s="223"/>
      <c r="V73" s="223"/>
      <c r="W73" s="223"/>
      <c r="X73" s="223"/>
      <c r="Y73" s="234"/>
      <c r="Z73" s="234"/>
      <c r="AA73" s="234"/>
      <c r="AB73" s="223"/>
      <c r="AC73" s="223"/>
      <c r="AD73" s="223"/>
      <c r="AE73" s="224"/>
      <c r="AF73" s="210"/>
      <c r="AG73" s="210"/>
      <c r="AH73" s="210"/>
      <c r="AI73" s="210"/>
      <c r="AJ73" s="186"/>
      <c r="AK73" s="186"/>
      <c r="AL73" s="210"/>
      <c r="AM73" s="186"/>
      <c r="AN73" s="186"/>
      <c r="AO73" s="186"/>
      <c r="AP73" s="186"/>
      <c r="AQ73" s="210"/>
      <c r="AR73" s="221"/>
      <c r="AS73" s="221"/>
      <c r="AT73" s="221"/>
      <c r="AU73" s="221"/>
      <c r="AV73" s="221"/>
      <c r="AW73" s="221"/>
      <c r="AX73" s="221"/>
      <c r="AY73" s="221"/>
      <c r="AZ73" s="221"/>
      <c r="BA73" s="222"/>
      <c r="BB73" s="222"/>
      <c r="BC73" s="222"/>
      <c r="BD73" s="221"/>
      <c r="BE73" s="222"/>
      <c r="BF73" s="221"/>
      <c r="BG73" s="221"/>
      <c r="BH73" s="221"/>
      <c r="BI73" s="221"/>
      <c r="BJ73" s="221"/>
      <c r="BK73" s="221"/>
      <c r="BL73" s="221"/>
      <c r="BM73" s="40" t="e">
        <f t="shared" si="32"/>
        <v>#DIV/0!</v>
      </c>
      <c r="BN73" s="40" t="e">
        <f t="shared" si="33"/>
        <v>#DIV/0!</v>
      </c>
      <c r="BO73" s="74" t="e">
        <f t="shared" si="34"/>
        <v>#DIV/0!</v>
      </c>
      <c r="BP73" s="74" t="e">
        <f t="shared" si="35"/>
        <v>#DIV/0!</v>
      </c>
      <c r="BQ73" s="74" t="e">
        <f t="shared" si="36"/>
        <v>#DIV/0!</v>
      </c>
      <c r="BR73" s="74" t="e">
        <f t="shared" si="42"/>
        <v>#DIV/0!</v>
      </c>
      <c r="BS73" s="25" t="str">
        <f t="shared" si="37"/>
        <v>св</v>
      </c>
      <c r="BT73" s="24">
        <f t="shared" si="38"/>
        <v>0</v>
      </c>
      <c r="BU73" s="24">
        <f t="shared" si="39"/>
        <v>0</v>
      </c>
      <c r="BV73" s="24">
        <f t="shared" si="40"/>
        <v>0</v>
      </c>
      <c r="BW73" s="24">
        <f t="shared" si="43"/>
        <v>0</v>
      </c>
      <c r="BX73" s="25" t="e">
        <f t="shared" si="44"/>
        <v>#DIV/0!</v>
      </c>
      <c r="BY73" s="22"/>
      <c r="BZ73" s="22">
        <f t="shared" si="41"/>
        <v>0</v>
      </c>
    </row>
    <row r="74" spans="2:78" ht="18" hidden="1" x14ac:dyDescent="0.25">
      <c r="B74" s="207"/>
      <c r="C74" s="48"/>
      <c r="D74" s="56"/>
      <c r="E74" s="234"/>
      <c r="F74" s="234"/>
      <c r="G74" s="234"/>
      <c r="H74" s="223"/>
      <c r="I74" s="223"/>
      <c r="J74" s="223"/>
      <c r="K74" s="223"/>
      <c r="L74" s="223"/>
      <c r="M74" s="223"/>
      <c r="N74" s="223"/>
      <c r="O74" s="223"/>
      <c r="P74" s="223"/>
      <c r="Q74" s="223"/>
      <c r="R74" s="223"/>
      <c r="S74" s="223"/>
      <c r="T74" s="234"/>
      <c r="U74" s="223"/>
      <c r="V74" s="223"/>
      <c r="W74" s="223"/>
      <c r="X74" s="223"/>
      <c r="Y74" s="234"/>
      <c r="Z74" s="234"/>
      <c r="AA74" s="234"/>
      <c r="AB74" s="223"/>
      <c r="AC74" s="223"/>
      <c r="AD74" s="223"/>
      <c r="AE74" s="224"/>
      <c r="AF74" s="210"/>
      <c r="AG74" s="210"/>
      <c r="AH74" s="210"/>
      <c r="AI74" s="210"/>
      <c r="AJ74" s="186"/>
      <c r="AK74" s="186"/>
      <c r="AL74" s="210"/>
      <c r="AM74" s="186"/>
      <c r="AN74" s="186"/>
      <c r="AO74" s="186"/>
      <c r="AP74" s="186"/>
      <c r="AQ74" s="210"/>
      <c r="AR74" s="221"/>
      <c r="AS74" s="221"/>
      <c r="AT74" s="221"/>
      <c r="AU74" s="221"/>
      <c r="AV74" s="221"/>
      <c r="AW74" s="221"/>
      <c r="AX74" s="221"/>
      <c r="AY74" s="221"/>
      <c r="AZ74" s="221"/>
      <c r="BA74" s="222"/>
      <c r="BB74" s="222"/>
      <c r="BC74" s="222"/>
      <c r="BD74" s="221"/>
      <c r="BE74" s="222"/>
      <c r="BF74" s="221"/>
      <c r="BG74" s="221"/>
      <c r="BH74" s="221"/>
      <c r="BI74" s="221"/>
      <c r="BJ74" s="221"/>
      <c r="BK74" s="221"/>
      <c r="BL74" s="221"/>
      <c r="BM74" s="40" t="e">
        <f t="shared" si="32"/>
        <v>#DIV/0!</v>
      </c>
      <c r="BN74" s="40" t="e">
        <f t="shared" si="33"/>
        <v>#DIV/0!</v>
      </c>
      <c r="BO74" s="74" t="e">
        <f t="shared" si="34"/>
        <v>#DIV/0!</v>
      </c>
      <c r="BP74" s="74" t="e">
        <f t="shared" si="35"/>
        <v>#DIV/0!</v>
      </c>
      <c r="BQ74" s="74" t="e">
        <f t="shared" si="36"/>
        <v>#DIV/0!</v>
      </c>
      <c r="BR74" s="74" t="e">
        <f t="shared" si="42"/>
        <v>#DIV/0!</v>
      </c>
      <c r="BS74" s="25" t="str">
        <f t="shared" si="37"/>
        <v>св</v>
      </c>
      <c r="BT74" s="24">
        <f t="shared" si="38"/>
        <v>0</v>
      </c>
      <c r="BU74" s="24">
        <f t="shared" si="39"/>
        <v>0</v>
      </c>
      <c r="BV74" s="24">
        <f t="shared" si="40"/>
        <v>0</v>
      </c>
      <c r="BW74" s="24">
        <f t="shared" si="43"/>
        <v>0</v>
      </c>
      <c r="BX74" s="25" t="e">
        <f t="shared" si="44"/>
        <v>#DIV/0!</v>
      </c>
      <c r="BY74" s="22"/>
      <c r="BZ74" s="22">
        <f t="shared" si="41"/>
        <v>0</v>
      </c>
    </row>
    <row r="75" spans="2:78" ht="18" hidden="1" x14ac:dyDescent="0.25">
      <c r="B75" s="207"/>
      <c r="C75" s="48"/>
      <c r="D75" s="56"/>
      <c r="E75" s="234"/>
      <c r="F75" s="234"/>
      <c r="G75" s="234"/>
      <c r="H75" s="223"/>
      <c r="I75" s="223"/>
      <c r="J75" s="223"/>
      <c r="K75" s="223"/>
      <c r="L75" s="223"/>
      <c r="M75" s="223"/>
      <c r="N75" s="223"/>
      <c r="O75" s="223"/>
      <c r="P75" s="223"/>
      <c r="Q75" s="223"/>
      <c r="R75" s="223"/>
      <c r="S75" s="223"/>
      <c r="T75" s="234"/>
      <c r="U75" s="223"/>
      <c r="V75" s="223"/>
      <c r="W75" s="223"/>
      <c r="X75" s="223"/>
      <c r="Y75" s="234"/>
      <c r="Z75" s="234"/>
      <c r="AA75" s="234"/>
      <c r="AB75" s="223"/>
      <c r="AC75" s="223"/>
      <c r="AD75" s="223"/>
      <c r="AE75" s="224"/>
      <c r="AF75" s="210"/>
      <c r="AG75" s="210"/>
      <c r="AH75" s="210"/>
      <c r="AI75" s="210"/>
      <c r="AJ75" s="186"/>
      <c r="AK75" s="186"/>
      <c r="AL75" s="210"/>
      <c r="AM75" s="186"/>
      <c r="AN75" s="186"/>
      <c r="AO75" s="186"/>
      <c r="AP75" s="186"/>
      <c r="AQ75" s="210"/>
      <c r="AR75" s="221"/>
      <c r="AS75" s="221"/>
      <c r="AT75" s="221"/>
      <c r="AU75" s="221"/>
      <c r="AV75" s="221"/>
      <c r="AW75" s="221"/>
      <c r="AX75" s="221"/>
      <c r="AY75" s="221"/>
      <c r="AZ75" s="221"/>
      <c r="BA75" s="222"/>
      <c r="BB75" s="222"/>
      <c r="BC75" s="222"/>
      <c r="BD75" s="221"/>
      <c r="BE75" s="222"/>
      <c r="BF75" s="221"/>
      <c r="BG75" s="221"/>
      <c r="BH75" s="221"/>
      <c r="BI75" s="221"/>
      <c r="BJ75" s="221"/>
      <c r="BK75" s="221"/>
      <c r="BL75" s="221"/>
      <c r="BM75" s="40" t="e">
        <f t="shared" si="32"/>
        <v>#DIV/0!</v>
      </c>
      <c r="BN75" s="40" t="e">
        <f t="shared" si="33"/>
        <v>#DIV/0!</v>
      </c>
      <c r="BO75" s="74" t="e">
        <f t="shared" si="34"/>
        <v>#DIV/0!</v>
      </c>
      <c r="BP75" s="74" t="e">
        <f t="shared" si="35"/>
        <v>#DIV/0!</v>
      </c>
      <c r="BQ75" s="74" t="e">
        <f t="shared" si="36"/>
        <v>#DIV/0!</v>
      </c>
      <c r="BR75" s="74" t="e">
        <f t="shared" si="42"/>
        <v>#DIV/0!</v>
      </c>
      <c r="BS75" s="25" t="str">
        <f t="shared" si="37"/>
        <v>св</v>
      </c>
      <c r="BT75" s="24">
        <f t="shared" si="38"/>
        <v>0</v>
      </c>
      <c r="BU75" s="24">
        <f t="shared" si="39"/>
        <v>0</v>
      </c>
      <c r="BV75" s="24">
        <f t="shared" si="40"/>
        <v>0</v>
      </c>
      <c r="BW75" s="24">
        <f t="shared" si="43"/>
        <v>0</v>
      </c>
      <c r="BX75" s="25" t="e">
        <f t="shared" si="44"/>
        <v>#DIV/0!</v>
      </c>
      <c r="BY75" s="22"/>
      <c r="BZ75" s="22">
        <f t="shared" si="41"/>
        <v>0</v>
      </c>
    </row>
    <row r="76" spans="2:78" ht="18" hidden="1" x14ac:dyDescent="0.25">
      <c r="B76" s="207"/>
      <c r="C76" s="48"/>
      <c r="D76" s="56"/>
      <c r="E76" s="234"/>
      <c r="F76" s="234"/>
      <c r="G76" s="234"/>
      <c r="H76" s="223"/>
      <c r="I76" s="223"/>
      <c r="J76" s="223"/>
      <c r="K76" s="223"/>
      <c r="L76" s="223"/>
      <c r="M76" s="223"/>
      <c r="N76" s="223"/>
      <c r="O76" s="223"/>
      <c r="P76" s="223"/>
      <c r="Q76" s="223"/>
      <c r="R76" s="223"/>
      <c r="S76" s="223"/>
      <c r="T76" s="234"/>
      <c r="U76" s="223"/>
      <c r="V76" s="223"/>
      <c r="W76" s="223"/>
      <c r="X76" s="223"/>
      <c r="Y76" s="234"/>
      <c r="Z76" s="234"/>
      <c r="AA76" s="234"/>
      <c r="AB76" s="223"/>
      <c r="AC76" s="223"/>
      <c r="AD76" s="223"/>
      <c r="AE76" s="224"/>
      <c r="AF76" s="210"/>
      <c r="AG76" s="210"/>
      <c r="AH76" s="210"/>
      <c r="AI76" s="210"/>
      <c r="AJ76" s="186"/>
      <c r="AK76" s="186"/>
      <c r="AL76" s="210"/>
      <c r="AM76" s="186"/>
      <c r="AN76" s="186"/>
      <c r="AO76" s="186"/>
      <c r="AP76" s="186"/>
      <c r="AQ76" s="210"/>
      <c r="AR76" s="221"/>
      <c r="AS76" s="221"/>
      <c r="AT76" s="221"/>
      <c r="AU76" s="221"/>
      <c r="AV76" s="221"/>
      <c r="AW76" s="221"/>
      <c r="AX76" s="221"/>
      <c r="AY76" s="221"/>
      <c r="AZ76" s="221"/>
      <c r="BA76" s="222"/>
      <c r="BB76" s="222"/>
      <c r="BC76" s="222"/>
      <c r="BD76" s="221"/>
      <c r="BE76" s="222"/>
      <c r="BF76" s="221"/>
      <c r="BG76" s="221"/>
      <c r="BH76" s="221"/>
      <c r="BI76" s="221"/>
      <c r="BJ76" s="221"/>
      <c r="BK76" s="221"/>
      <c r="BL76" s="221"/>
      <c r="BM76" s="40" t="e">
        <f t="shared" si="32"/>
        <v>#DIV/0!</v>
      </c>
      <c r="BN76" s="40" t="e">
        <f t="shared" si="33"/>
        <v>#DIV/0!</v>
      </c>
      <c r="BO76" s="74" t="e">
        <f t="shared" si="34"/>
        <v>#DIV/0!</v>
      </c>
      <c r="BP76" s="74" t="e">
        <f t="shared" si="35"/>
        <v>#DIV/0!</v>
      </c>
      <c r="BQ76" s="74" t="e">
        <f t="shared" si="36"/>
        <v>#DIV/0!</v>
      </c>
      <c r="BR76" s="74" t="e">
        <f t="shared" si="42"/>
        <v>#DIV/0!</v>
      </c>
      <c r="BS76" s="25" t="str">
        <f t="shared" si="37"/>
        <v>св</v>
      </c>
      <c r="BT76" s="24">
        <f t="shared" si="38"/>
        <v>0</v>
      </c>
      <c r="BU76" s="24">
        <f t="shared" si="39"/>
        <v>0</v>
      </c>
      <c r="BV76" s="24">
        <f t="shared" si="40"/>
        <v>0</v>
      </c>
      <c r="BW76" s="24">
        <f t="shared" si="43"/>
        <v>0</v>
      </c>
      <c r="BX76" s="25" t="e">
        <f t="shared" si="44"/>
        <v>#DIV/0!</v>
      </c>
      <c r="BY76" s="22"/>
      <c r="BZ76" s="22">
        <f t="shared" si="41"/>
        <v>0</v>
      </c>
    </row>
    <row r="77" spans="2:78" ht="18" hidden="1" x14ac:dyDescent="0.25">
      <c r="B77" s="207"/>
      <c r="C77" s="48"/>
      <c r="D77" s="56"/>
      <c r="E77" s="234"/>
      <c r="F77" s="234"/>
      <c r="G77" s="234"/>
      <c r="H77" s="223"/>
      <c r="I77" s="223"/>
      <c r="J77" s="223"/>
      <c r="K77" s="223"/>
      <c r="L77" s="223"/>
      <c r="M77" s="223"/>
      <c r="N77" s="223"/>
      <c r="O77" s="223"/>
      <c r="P77" s="223"/>
      <c r="Q77" s="223"/>
      <c r="R77" s="223"/>
      <c r="S77" s="223"/>
      <c r="T77" s="234"/>
      <c r="U77" s="223"/>
      <c r="V77" s="223"/>
      <c r="W77" s="223"/>
      <c r="X77" s="223"/>
      <c r="Y77" s="234"/>
      <c r="Z77" s="234"/>
      <c r="AA77" s="234"/>
      <c r="AB77" s="223"/>
      <c r="AC77" s="223"/>
      <c r="AD77" s="223"/>
      <c r="AE77" s="224"/>
      <c r="AF77" s="210"/>
      <c r="AG77" s="210"/>
      <c r="AH77" s="210"/>
      <c r="AI77" s="210"/>
      <c r="AJ77" s="186"/>
      <c r="AK77" s="186"/>
      <c r="AL77" s="210"/>
      <c r="AM77" s="186"/>
      <c r="AN77" s="186"/>
      <c r="AO77" s="186"/>
      <c r="AP77" s="186"/>
      <c r="AQ77" s="210"/>
      <c r="AR77" s="221"/>
      <c r="AS77" s="221"/>
      <c r="AT77" s="221"/>
      <c r="AU77" s="221"/>
      <c r="AV77" s="221"/>
      <c r="AW77" s="221"/>
      <c r="AX77" s="221"/>
      <c r="AY77" s="221"/>
      <c r="AZ77" s="221"/>
      <c r="BA77" s="222"/>
      <c r="BB77" s="222"/>
      <c r="BC77" s="222"/>
      <c r="BD77" s="221"/>
      <c r="BE77" s="222"/>
      <c r="BF77" s="221"/>
      <c r="BG77" s="221"/>
      <c r="BH77" s="221"/>
      <c r="BI77" s="221"/>
      <c r="BJ77" s="221"/>
      <c r="BK77" s="221"/>
      <c r="BL77" s="221"/>
      <c r="BM77" s="40" t="e">
        <f t="shared" si="32"/>
        <v>#DIV/0!</v>
      </c>
      <c r="BN77" s="40" t="e">
        <f t="shared" si="33"/>
        <v>#DIV/0!</v>
      </c>
      <c r="BO77" s="74" t="e">
        <f t="shared" si="34"/>
        <v>#DIV/0!</v>
      </c>
      <c r="BP77" s="74" t="e">
        <f t="shared" si="35"/>
        <v>#DIV/0!</v>
      </c>
      <c r="BQ77" s="74" t="e">
        <f t="shared" si="36"/>
        <v>#DIV/0!</v>
      </c>
      <c r="BR77" s="74" t="e">
        <f t="shared" si="42"/>
        <v>#DIV/0!</v>
      </c>
      <c r="BS77" s="25" t="str">
        <f t="shared" si="37"/>
        <v>св</v>
      </c>
      <c r="BT77" s="24">
        <f t="shared" si="38"/>
        <v>0</v>
      </c>
      <c r="BU77" s="24">
        <f t="shared" si="39"/>
        <v>0</v>
      </c>
      <c r="BV77" s="24">
        <f t="shared" si="40"/>
        <v>0</v>
      </c>
      <c r="BW77" s="24">
        <f t="shared" si="43"/>
        <v>0</v>
      </c>
      <c r="BX77" s="25" t="e">
        <f t="shared" si="44"/>
        <v>#DIV/0!</v>
      </c>
      <c r="BY77" s="22"/>
      <c r="BZ77" s="22">
        <f t="shared" si="41"/>
        <v>0</v>
      </c>
    </row>
    <row r="78" spans="2:78" ht="18" hidden="1" x14ac:dyDescent="0.25">
      <c r="B78" s="207"/>
      <c r="C78" s="48"/>
      <c r="D78" s="56"/>
      <c r="E78" s="234"/>
      <c r="F78" s="234"/>
      <c r="G78" s="234"/>
      <c r="H78" s="223"/>
      <c r="I78" s="223"/>
      <c r="J78" s="223"/>
      <c r="K78" s="223"/>
      <c r="L78" s="223"/>
      <c r="M78" s="223"/>
      <c r="N78" s="223"/>
      <c r="O78" s="223"/>
      <c r="P78" s="223"/>
      <c r="Q78" s="223"/>
      <c r="R78" s="223"/>
      <c r="S78" s="223"/>
      <c r="T78" s="234"/>
      <c r="U78" s="223"/>
      <c r="V78" s="223"/>
      <c r="W78" s="223"/>
      <c r="X78" s="223"/>
      <c r="Y78" s="234"/>
      <c r="Z78" s="234"/>
      <c r="AA78" s="234"/>
      <c r="AB78" s="223"/>
      <c r="AC78" s="223"/>
      <c r="AD78" s="223"/>
      <c r="AE78" s="224"/>
      <c r="AF78" s="210"/>
      <c r="AG78" s="210"/>
      <c r="AH78" s="210"/>
      <c r="AI78" s="210"/>
      <c r="AJ78" s="186"/>
      <c r="AK78" s="186"/>
      <c r="AL78" s="210"/>
      <c r="AM78" s="186"/>
      <c r="AN78" s="186"/>
      <c r="AO78" s="186"/>
      <c r="AP78" s="186"/>
      <c r="AQ78" s="210"/>
      <c r="AR78" s="221"/>
      <c r="AS78" s="221"/>
      <c r="AT78" s="221"/>
      <c r="AU78" s="221"/>
      <c r="AV78" s="221"/>
      <c r="AW78" s="221"/>
      <c r="AX78" s="221"/>
      <c r="AY78" s="221"/>
      <c r="AZ78" s="221"/>
      <c r="BA78" s="222"/>
      <c r="BB78" s="222"/>
      <c r="BC78" s="222"/>
      <c r="BD78" s="221"/>
      <c r="BE78" s="222"/>
      <c r="BF78" s="221"/>
      <c r="BG78" s="221"/>
      <c r="BH78" s="221"/>
      <c r="BI78" s="221"/>
      <c r="BJ78" s="221"/>
      <c r="BK78" s="221"/>
      <c r="BL78" s="221"/>
      <c r="BM78" s="40" t="e">
        <f t="shared" si="32"/>
        <v>#DIV/0!</v>
      </c>
      <c r="BN78" s="40" t="e">
        <f t="shared" si="33"/>
        <v>#DIV/0!</v>
      </c>
      <c r="BO78" s="74" t="e">
        <f t="shared" si="34"/>
        <v>#DIV/0!</v>
      </c>
      <c r="BP78" s="74" t="e">
        <f t="shared" si="35"/>
        <v>#DIV/0!</v>
      </c>
      <c r="BQ78" s="74" t="e">
        <f t="shared" si="36"/>
        <v>#DIV/0!</v>
      </c>
      <c r="BR78" s="74" t="e">
        <f t="shared" si="42"/>
        <v>#DIV/0!</v>
      </c>
      <c r="BS78" s="25" t="str">
        <f t="shared" si="37"/>
        <v>св</v>
      </c>
      <c r="BT78" s="24">
        <f t="shared" si="38"/>
        <v>0</v>
      </c>
      <c r="BU78" s="24">
        <f t="shared" si="39"/>
        <v>0</v>
      </c>
      <c r="BV78" s="24">
        <f t="shared" si="40"/>
        <v>0</v>
      </c>
      <c r="BW78" s="24">
        <f t="shared" si="43"/>
        <v>0</v>
      </c>
      <c r="BX78" s="25" t="e">
        <f t="shared" si="44"/>
        <v>#DIV/0!</v>
      </c>
      <c r="BY78" s="22"/>
      <c r="BZ78" s="22">
        <f t="shared" si="41"/>
        <v>0</v>
      </c>
    </row>
    <row r="79" spans="2:78" ht="18" hidden="1" x14ac:dyDescent="0.25">
      <c r="B79" s="207"/>
      <c r="C79" s="48"/>
      <c r="D79" s="56"/>
      <c r="E79" s="234"/>
      <c r="F79" s="234"/>
      <c r="G79" s="234"/>
      <c r="H79" s="223"/>
      <c r="I79" s="223"/>
      <c r="J79" s="223"/>
      <c r="K79" s="223"/>
      <c r="L79" s="223"/>
      <c r="M79" s="223"/>
      <c r="N79" s="223"/>
      <c r="O79" s="223"/>
      <c r="P79" s="223"/>
      <c r="Q79" s="223"/>
      <c r="R79" s="223"/>
      <c r="S79" s="223"/>
      <c r="T79" s="234"/>
      <c r="U79" s="223"/>
      <c r="V79" s="223"/>
      <c r="W79" s="223"/>
      <c r="X79" s="223"/>
      <c r="Y79" s="234"/>
      <c r="Z79" s="234"/>
      <c r="AA79" s="234"/>
      <c r="AB79" s="223"/>
      <c r="AC79" s="223"/>
      <c r="AD79" s="223"/>
      <c r="AE79" s="224"/>
      <c r="AF79" s="210"/>
      <c r="AG79" s="210"/>
      <c r="AH79" s="210"/>
      <c r="AI79" s="210"/>
      <c r="AJ79" s="186"/>
      <c r="AK79" s="186"/>
      <c r="AL79" s="210"/>
      <c r="AM79" s="186"/>
      <c r="AN79" s="186"/>
      <c r="AO79" s="186"/>
      <c r="AP79" s="186"/>
      <c r="AQ79" s="210"/>
      <c r="AR79" s="221"/>
      <c r="AS79" s="221"/>
      <c r="AT79" s="221"/>
      <c r="AU79" s="221"/>
      <c r="AV79" s="221"/>
      <c r="AW79" s="221"/>
      <c r="AX79" s="221"/>
      <c r="AY79" s="221"/>
      <c r="AZ79" s="221"/>
      <c r="BA79" s="222"/>
      <c r="BB79" s="222"/>
      <c r="BC79" s="222"/>
      <c r="BD79" s="221"/>
      <c r="BE79" s="222"/>
      <c r="BF79" s="221"/>
      <c r="BG79" s="221"/>
      <c r="BH79" s="221"/>
      <c r="BI79" s="221"/>
      <c r="BJ79" s="221"/>
      <c r="BK79" s="221"/>
      <c r="BL79" s="221"/>
      <c r="BM79" s="40" t="e">
        <f t="shared" si="32"/>
        <v>#DIV/0!</v>
      </c>
      <c r="BN79" s="40" t="e">
        <f t="shared" si="33"/>
        <v>#DIV/0!</v>
      </c>
      <c r="BO79" s="74" t="e">
        <f t="shared" si="34"/>
        <v>#DIV/0!</v>
      </c>
      <c r="BP79" s="74" t="e">
        <f t="shared" si="35"/>
        <v>#DIV/0!</v>
      </c>
      <c r="BQ79" s="74" t="e">
        <f t="shared" si="36"/>
        <v>#DIV/0!</v>
      </c>
      <c r="BR79" s="74" t="e">
        <f t="shared" si="42"/>
        <v>#DIV/0!</v>
      </c>
      <c r="BS79" s="25" t="str">
        <f t="shared" si="37"/>
        <v>св</v>
      </c>
      <c r="BT79" s="24">
        <f t="shared" si="38"/>
        <v>0</v>
      </c>
      <c r="BU79" s="24">
        <f t="shared" si="39"/>
        <v>0</v>
      </c>
      <c r="BV79" s="24">
        <f t="shared" si="40"/>
        <v>0</v>
      </c>
      <c r="BW79" s="24">
        <f t="shared" si="43"/>
        <v>0</v>
      </c>
      <c r="BX79" s="25" t="e">
        <f t="shared" si="44"/>
        <v>#DIV/0!</v>
      </c>
      <c r="BY79" s="22"/>
      <c r="BZ79" s="22">
        <f t="shared" si="41"/>
        <v>0</v>
      </c>
    </row>
    <row r="80" spans="2:78" ht="18" hidden="1" x14ac:dyDescent="0.25">
      <c r="B80" s="207"/>
      <c r="C80" s="48"/>
      <c r="D80" s="56"/>
      <c r="E80" s="234"/>
      <c r="F80" s="234"/>
      <c r="G80" s="234"/>
      <c r="H80" s="223"/>
      <c r="I80" s="223"/>
      <c r="J80" s="223"/>
      <c r="K80" s="223"/>
      <c r="L80" s="223"/>
      <c r="M80" s="223"/>
      <c r="N80" s="223"/>
      <c r="O80" s="223"/>
      <c r="P80" s="223"/>
      <c r="Q80" s="223"/>
      <c r="R80" s="223"/>
      <c r="S80" s="223"/>
      <c r="T80" s="234"/>
      <c r="U80" s="223"/>
      <c r="V80" s="223"/>
      <c r="W80" s="223"/>
      <c r="X80" s="223"/>
      <c r="Y80" s="234"/>
      <c r="Z80" s="234"/>
      <c r="AA80" s="234"/>
      <c r="AB80" s="223"/>
      <c r="AC80" s="223"/>
      <c r="AD80" s="223"/>
      <c r="AE80" s="224"/>
      <c r="AF80" s="210"/>
      <c r="AG80" s="210"/>
      <c r="AH80" s="210"/>
      <c r="AI80" s="210"/>
      <c r="AJ80" s="186"/>
      <c r="AK80" s="186"/>
      <c r="AL80" s="210"/>
      <c r="AM80" s="186"/>
      <c r="AN80" s="186"/>
      <c r="AO80" s="186"/>
      <c r="AP80" s="186"/>
      <c r="AQ80" s="210"/>
      <c r="AR80" s="221"/>
      <c r="AS80" s="221"/>
      <c r="AT80" s="221"/>
      <c r="AU80" s="221"/>
      <c r="AV80" s="221"/>
      <c r="AW80" s="221"/>
      <c r="AX80" s="221"/>
      <c r="AY80" s="221"/>
      <c r="AZ80" s="221"/>
      <c r="BA80" s="222"/>
      <c r="BB80" s="222"/>
      <c r="BC80" s="222"/>
      <c r="BD80" s="221"/>
      <c r="BE80" s="222"/>
      <c r="BF80" s="221"/>
      <c r="BG80" s="221"/>
      <c r="BH80" s="221"/>
      <c r="BI80" s="221"/>
      <c r="BJ80" s="221"/>
      <c r="BK80" s="221"/>
      <c r="BL80" s="221"/>
      <c r="BM80" s="40" t="e">
        <f t="shared" si="32"/>
        <v>#DIV/0!</v>
      </c>
      <c r="BN80" s="40" t="e">
        <f t="shared" si="33"/>
        <v>#DIV/0!</v>
      </c>
      <c r="BO80" s="74" t="e">
        <f t="shared" si="34"/>
        <v>#DIV/0!</v>
      </c>
      <c r="BP80" s="74" t="e">
        <f t="shared" si="35"/>
        <v>#DIV/0!</v>
      </c>
      <c r="BQ80" s="74" t="e">
        <f t="shared" si="36"/>
        <v>#DIV/0!</v>
      </c>
      <c r="BR80" s="74" t="e">
        <f t="shared" si="42"/>
        <v>#DIV/0!</v>
      </c>
      <c r="BS80" s="25" t="str">
        <f t="shared" si="37"/>
        <v>св</v>
      </c>
      <c r="BT80" s="24">
        <f t="shared" si="38"/>
        <v>0</v>
      </c>
      <c r="BU80" s="24">
        <f t="shared" si="39"/>
        <v>0</v>
      </c>
      <c r="BV80" s="24">
        <f t="shared" si="40"/>
        <v>0</v>
      </c>
      <c r="BW80" s="24">
        <f t="shared" si="43"/>
        <v>0</v>
      </c>
      <c r="BX80" s="25" t="e">
        <f t="shared" si="44"/>
        <v>#DIV/0!</v>
      </c>
      <c r="BY80" s="22"/>
      <c r="BZ80" s="22">
        <f t="shared" si="41"/>
        <v>0</v>
      </c>
    </row>
    <row r="81" spans="2:78" ht="18" hidden="1" x14ac:dyDescent="0.25">
      <c r="B81" s="207"/>
      <c r="C81" s="48"/>
      <c r="D81" s="56"/>
      <c r="E81" s="234"/>
      <c r="F81" s="234"/>
      <c r="G81" s="234"/>
      <c r="H81" s="223"/>
      <c r="I81" s="223"/>
      <c r="J81" s="223"/>
      <c r="K81" s="223"/>
      <c r="L81" s="223"/>
      <c r="M81" s="223"/>
      <c r="N81" s="223"/>
      <c r="O81" s="223"/>
      <c r="P81" s="223"/>
      <c r="Q81" s="223"/>
      <c r="R81" s="223"/>
      <c r="S81" s="223"/>
      <c r="T81" s="234"/>
      <c r="U81" s="223"/>
      <c r="V81" s="223"/>
      <c r="W81" s="223"/>
      <c r="X81" s="223"/>
      <c r="Y81" s="234"/>
      <c r="Z81" s="234"/>
      <c r="AA81" s="234"/>
      <c r="AB81" s="223"/>
      <c r="AC81" s="223"/>
      <c r="AD81" s="223"/>
      <c r="AE81" s="224"/>
      <c r="AF81" s="210"/>
      <c r="AG81" s="210"/>
      <c r="AH81" s="210"/>
      <c r="AI81" s="210"/>
      <c r="AJ81" s="186"/>
      <c r="AK81" s="186"/>
      <c r="AL81" s="210"/>
      <c r="AM81" s="186"/>
      <c r="AN81" s="186"/>
      <c r="AO81" s="186"/>
      <c r="AP81" s="186"/>
      <c r="AQ81" s="210"/>
      <c r="AR81" s="221"/>
      <c r="AS81" s="221"/>
      <c r="AT81" s="221"/>
      <c r="AU81" s="221"/>
      <c r="AV81" s="221"/>
      <c r="AW81" s="221"/>
      <c r="AX81" s="221"/>
      <c r="AY81" s="221"/>
      <c r="AZ81" s="221"/>
      <c r="BA81" s="222"/>
      <c r="BB81" s="222"/>
      <c r="BC81" s="222"/>
      <c r="BD81" s="221"/>
      <c r="BE81" s="222"/>
      <c r="BF81" s="221"/>
      <c r="BG81" s="221"/>
      <c r="BH81" s="221"/>
      <c r="BI81" s="221"/>
      <c r="BJ81" s="221"/>
      <c r="BK81" s="221"/>
      <c r="BL81" s="221"/>
      <c r="BM81" s="40" t="e">
        <f t="shared" si="32"/>
        <v>#DIV/0!</v>
      </c>
      <c r="BN81" s="40" t="e">
        <f t="shared" si="33"/>
        <v>#DIV/0!</v>
      </c>
      <c r="BO81" s="74" t="e">
        <f t="shared" si="34"/>
        <v>#DIV/0!</v>
      </c>
      <c r="BP81" s="74" t="e">
        <f t="shared" si="35"/>
        <v>#DIV/0!</v>
      </c>
      <c r="BQ81" s="74" t="e">
        <f t="shared" si="36"/>
        <v>#DIV/0!</v>
      </c>
      <c r="BR81" s="74" t="e">
        <f t="shared" si="42"/>
        <v>#DIV/0!</v>
      </c>
      <c r="BS81" s="25" t="str">
        <f t="shared" si="37"/>
        <v>св</v>
      </c>
      <c r="BT81" s="24">
        <f t="shared" si="38"/>
        <v>0</v>
      </c>
      <c r="BU81" s="24">
        <f t="shared" si="39"/>
        <v>0</v>
      </c>
      <c r="BV81" s="24">
        <f t="shared" si="40"/>
        <v>0</v>
      </c>
      <c r="BW81" s="24">
        <f t="shared" si="43"/>
        <v>0</v>
      </c>
      <c r="BX81" s="25" t="e">
        <f t="shared" si="44"/>
        <v>#DIV/0!</v>
      </c>
      <c r="BY81" s="22"/>
      <c r="BZ81" s="22">
        <f t="shared" si="41"/>
        <v>0</v>
      </c>
    </row>
    <row r="82" spans="2:78" ht="18" hidden="1" x14ac:dyDescent="0.25">
      <c r="B82" s="207"/>
      <c r="C82" s="48"/>
      <c r="D82" s="56"/>
      <c r="E82" s="234"/>
      <c r="F82" s="234"/>
      <c r="G82" s="234"/>
      <c r="H82" s="223"/>
      <c r="I82" s="223"/>
      <c r="J82" s="223"/>
      <c r="K82" s="223"/>
      <c r="L82" s="223"/>
      <c r="M82" s="223"/>
      <c r="N82" s="223"/>
      <c r="O82" s="223"/>
      <c r="P82" s="223"/>
      <c r="Q82" s="223"/>
      <c r="R82" s="223"/>
      <c r="S82" s="223"/>
      <c r="T82" s="234"/>
      <c r="U82" s="223"/>
      <c r="V82" s="223"/>
      <c r="W82" s="223"/>
      <c r="X82" s="223"/>
      <c r="Y82" s="234"/>
      <c r="Z82" s="234"/>
      <c r="AA82" s="234"/>
      <c r="AB82" s="223"/>
      <c r="AC82" s="223"/>
      <c r="AD82" s="223"/>
      <c r="AE82" s="224"/>
      <c r="AF82" s="210"/>
      <c r="AG82" s="210"/>
      <c r="AH82" s="210"/>
      <c r="AI82" s="210"/>
      <c r="AJ82" s="186"/>
      <c r="AK82" s="186"/>
      <c r="AL82" s="210"/>
      <c r="AM82" s="186"/>
      <c r="AN82" s="186"/>
      <c r="AO82" s="186"/>
      <c r="AP82" s="186"/>
      <c r="AQ82" s="210"/>
      <c r="AR82" s="221"/>
      <c r="AS82" s="221"/>
      <c r="AT82" s="221"/>
      <c r="AU82" s="221"/>
      <c r="AV82" s="221"/>
      <c r="AW82" s="221"/>
      <c r="AX82" s="221"/>
      <c r="AY82" s="221"/>
      <c r="AZ82" s="221"/>
      <c r="BA82" s="222"/>
      <c r="BB82" s="222"/>
      <c r="BC82" s="222"/>
      <c r="BD82" s="221"/>
      <c r="BE82" s="222"/>
      <c r="BF82" s="221"/>
      <c r="BG82" s="221"/>
      <c r="BH82" s="221"/>
      <c r="BI82" s="221"/>
      <c r="BJ82" s="221"/>
      <c r="BK82" s="221"/>
      <c r="BL82" s="221"/>
      <c r="BM82" s="40" t="e">
        <f t="shared" si="32"/>
        <v>#DIV/0!</v>
      </c>
      <c r="BN82" s="40" t="e">
        <f t="shared" si="33"/>
        <v>#DIV/0!</v>
      </c>
      <c r="BO82" s="74" t="e">
        <f t="shared" si="34"/>
        <v>#DIV/0!</v>
      </c>
      <c r="BP82" s="74" t="e">
        <f t="shared" si="35"/>
        <v>#DIV/0!</v>
      </c>
      <c r="BQ82" s="74" t="e">
        <f t="shared" si="36"/>
        <v>#DIV/0!</v>
      </c>
      <c r="BR82" s="74" t="e">
        <f t="shared" si="42"/>
        <v>#DIV/0!</v>
      </c>
      <c r="BS82" s="25" t="str">
        <f t="shared" si="37"/>
        <v>св</v>
      </c>
      <c r="BT82" s="24">
        <f t="shared" si="38"/>
        <v>0</v>
      </c>
      <c r="BU82" s="24">
        <f t="shared" si="39"/>
        <v>0</v>
      </c>
      <c r="BV82" s="24">
        <f t="shared" si="40"/>
        <v>0</v>
      </c>
      <c r="BW82" s="24">
        <f t="shared" si="43"/>
        <v>0</v>
      </c>
      <c r="BX82" s="25" t="e">
        <f t="shared" si="44"/>
        <v>#DIV/0!</v>
      </c>
      <c r="BY82" s="22"/>
      <c r="BZ82" s="22">
        <f t="shared" si="41"/>
        <v>0</v>
      </c>
    </row>
    <row r="83" spans="2:78" ht="24" hidden="1" customHeight="1" x14ac:dyDescent="0.25">
      <c r="B83" s="207"/>
      <c r="C83" s="48"/>
      <c r="D83" s="56"/>
      <c r="E83" s="234"/>
      <c r="F83" s="234"/>
      <c r="G83" s="234"/>
      <c r="H83" s="223"/>
      <c r="I83" s="223"/>
      <c r="J83" s="223"/>
      <c r="K83" s="223"/>
      <c r="L83" s="223"/>
      <c r="M83" s="223"/>
      <c r="N83" s="223"/>
      <c r="O83" s="223"/>
      <c r="P83" s="223"/>
      <c r="Q83" s="223"/>
      <c r="R83" s="223"/>
      <c r="S83" s="223"/>
      <c r="T83" s="234"/>
      <c r="U83" s="223"/>
      <c r="V83" s="223"/>
      <c r="W83" s="223"/>
      <c r="X83" s="223"/>
      <c r="Y83" s="234"/>
      <c r="Z83" s="234"/>
      <c r="AA83" s="234"/>
      <c r="AB83" s="223"/>
      <c r="AC83" s="223"/>
      <c r="AD83" s="223"/>
      <c r="AE83" s="224"/>
      <c r="AF83" s="210"/>
      <c r="AG83" s="210"/>
      <c r="AH83" s="210"/>
      <c r="AI83" s="210"/>
      <c r="AJ83" s="186"/>
      <c r="AK83" s="186"/>
      <c r="AL83" s="210"/>
      <c r="AM83" s="186"/>
      <c r="AN83" s="186"/>
      <c r="AO83" s="186"/>
      <c r="AP83" s="186"/>
      <c r="AQ83" s="210"/>
      <c r="AR83" s="221"/>
      <c r="AS83" s="221"/>
      <c r="AT83" s="221"/>
      <c r="AU83" s="221"/>
      <c r="AV83" s="221"/>
      <c r="AW83" s="221"/>
      <c r="AX83" s="221"/>
      <c r="AY83" s="221"/>
      <c r="AZ83" s="221"/>
      <c r="BA83" s="222"/>
      <c r="BB83" s="222"/>
      <c r="BC83" s="222"/>
      <c r="BD83" s="221"/>
      <c r="BE83" s="222"/>
      <c r="BF83" s="221"/>
      <c r="BG83" s="221"/>
      <c r="BH83" s="221"/>
      <c r="BI83" s="221"/>
      <c r="BJ83" s="221"/>
      <c r="BK83" s="221"/>
      <c r="BL83" s="221"/>
      <c r="BM83" s="40"/>
      <c r="BN83" s="40"/>
      <c r="BO83" s="74"/>
      <c r="BP83" s="74"/>
      <c r="BQ83" s="74"/>
      <c r="BR83" s="74"/>
      <c r="BS83" s="25"/>
      <c r="BT83" s="24"/>
      <c r="BU83" s="24"/>
      <c r="BV83" s="24"/>
      <c r="BW83" s="24"/>
      <c r="BX83" s="25"/>
      <c r="BY83" s="22"/>
      <c r="BZ83" s="22"/>
    </row>
    <row r="84" spans="2:78" ht="24" customHeight="1" x14ac:dyDescent="0.2"/>
    <row r="85" spans="2:78" ht="24" customHeight="1" x14ac:dyDescent="0.2"/>
    <row r="86" spans="2:78" ht="24" customHeight="1" x14ac:dyDescent="0.2"/>
    <row r="87" spans="2:78" ht="24" customHeight="1" x14ac:dyDescent="0.2"/>
    <row r="88" spans="2:78" ht="24" customHeight="1" x14ac:dyDescent="0.2"/>
    <row r="89" spans="2:78" ht="24" customHeight="1" x14ac:dyDescent="0.2"/>
    <row r="90" spans="2:78" ht="24" customHeight="1" x14ac:dyDescent="0.2"/>
    <row r="91" spans="2:78" ht="24" customHeight="1" x14ac:dyDescent="0.2"/>
    <row r="92" spans="2:78" ht="24" customHeight="1" x14ac:dyDescent="0.2"/>
    <row r="93" spans="2:78" ht="24" customHeight="1" x14ac:dyDescent="0.2"/>
    <row r="94" spans="2:78" ht="24" customHeight="1" x14ac:dyDescent="0.2"/>
    <row r="95" spans="2:78" ht="24" customHeight="1" x14ac:dyDescent="0.2"/>
    <row r="96" spans="2:78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  <row r="123" ht="24" customHeight="1" x14ac:dyDescent="0.2"/>
  </sheetData>
  <autoFilter ref="B7:BX83">
    <sortState ref="B9:BT43">
      <sortCondition ref="C7:C89"/>
    </sortState>
  </autoFilter>
  <mergeCells count="13">
    <mergeCell ref="BT1:BX3"/>
    <mergeCell ref="E2:K2"/>
    <mergeCell ref="L2:Q2"/>
    <mergeCell ref="R2:AD2"/>
    <mergeCell ref="AE2:AQ2"/>
    <mergeCell ref="AR2:BB2"/>
    <mergeCell ref="BC2:BL2"/>
    <mergeCell ref="A3:D3"/>
    <mergeCell ref="BM5:BR5"/>
    <mergeCell ref="E1:Q1"/>
    <mergeCell ref="R1:AQ1"/>
    <mergeCell ref="AR1:BL1"/>
    <mergeCell ref="BM1:BS3"/>
  </mergeCells>
  <conditionalFormatting sqref="C4:D4 D5 D7 D31:D36 D38:D83">
    <cfRule type="cellIs" dxfId="102" priority="11" stopIfTrue="1" operator="equal">
      <formula>"К"</formula>
    </cfRule>
  </conditionalFormatting>
  <conditionalFormatting sqref="E33:AT33 E8:BL32 E34:BL36 AV33:BL33 E45:BL83 AS20:AY36 E37:AX44 AZ37:BL44">
    <cfRule type="cellIs" dxfId="101" priority="12" stopIfTrue="1" operator="between">
      <formula>1</formula>
      <formula>59</formula>
    </cfRule>
    <cfRule type="cellIs" dxfId="100" priority="13" stopIfTrue="1" operator="equal">
      <formula>0</formula>
    </cfRule>
  </conditionalFormatting>
  <conditionalFormatting sqref="BX8:BX83">
    <cfRule type="cellIs" dxfId="99" priority="10" operator="greaterThan">
      <formula>75</formula>
    </cfRule>
  </conditionalFormatting>
  <conditionalFormatting sqref="D26">
    <cfRule type="cellIs" dxfId="98" priority="5" stopIfTrue="1" operator="equal">
      <formula>"К"</formula>
    </cfRule>
  </conditionalFormatting>
  <conditionalFormatting sqref="D8:D25 D27:D29">
    <cfRule type="cellIs" dxfId="97" priority="6" stopIfTrue="1" operator="equal">
      <formula>"К"</formula>
    </cfRule>
  </conditionalFormatting>
  <conditionalFormatting sqref="D30">
    <cfRule type="cellIs" dxfId="96" priority="4" stopIfTrue="1" operator="equal">
      <formula>"К"</formula>
    </cfRule>
  </conditionalFormatting>
  <conditionalFormatting sqref="D37">
    <cfRule type="cellIs" dxfId="95" priority="3" stopIfTrue="1" operator="equal">
      <formula>"К"</formula>
    </cfRule>
  </conditionalFormatting>
  <conditionalFormatting sqref="AY37:AY44">
    <cfRule type="cellIs" dxfId="3" priority="1" stopIfTrue="1" operator="between">
      <formula>1</formula>
      <formula>59</formula>
    </cfRule>
    <cfRule type="cellIs" dxfId="2" priority="2" stopIfTrue="1" operator="equal">
      <formula>0</formula>
    </cfRule>
  </conditionalFormatting>
  <dataValidations count="2">
    <dataValidation allowBlank="1" showErrorMessage="1" errorTitle="ВНИМАНИЕ" error="Или &quot;К&quot; или смерть !!!" sqref="D7">
      <formula1>0</formula1>
      <formula2>0</formula2>
    </dataValidation>
    <dataValidation type="textLength" allowBlank="1" showErrorMessage="1" errorTitle="ВНИМАНИЕ" error="Или &quot;К&quot; или смерть !!!" sqref="D9:D25 D34:D83">
      <formula1>1</formula1>
      <formula2>1</formula2>
    </dataValidation>
  </dataValidations>
  <pageMargins left="1.1812499999999999" right="0.39374999999999999" top="0.39374999999999999" bottom="0.39374999999999999" header="0.51180555555555551" footer="0.51180555555555551"/>
  <pageSetup paperSize="9" scale="1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"/>
  <sheetViews>
    <sheetView topLeftCell="B1" zoomScale="55" zoomScaleNormal="55" zoomScaleSheetLayoutView="75" workbookViewId="0">
      <pane xSplit="1" topLeftCell="N1" activePane="topRight" state="frozen"/>
      <selection activeCell="B4" sqref="B4"/>
      <selection pane="topRight" activeCell="AA22" sqref="AA22"/>
    </sheetView>
  </sheetViews>
  <sheetFormatPr defaultRowHeight="12.75" outlineLevelRow="1" x14ac:dyDescent="0.2"/>
  <cols>
    <col min="1" max="1" width="5.140625" style="1" hidden="1" customWidth="1"/>
    <col min="2" max="2" width="50.28515625" style="1" customWidth="1"/>
    <col min="3" max="3" width="5.28515625" style="2" bestFit="1" customWidth="1"/>
    <col min="4" max="4" width="26.5703125" style="2" bestFit="1" customWidth="1"/>
    <col min="5" max="5" width="7.7109375" style="1" bestFit="1" customWidth="1"/>
    <col min="6" max="7" width="7.42578125" style="1" bestFit="1" customWidth="1"/>
    <col min="8" max="9" width="9.7109375" style="1" bestFit="1" customWidth="1"/>
    <col min="10" max="27" width="9.7109375" style="1" customWidth="1"/>
    <col min="28" max="31" width="12.5703125" style="1" customWidth="1"/>
    <col min="32" max="32" width="14.7109375" style="1" customWidth="1"/>
    <col min="33" max="36" width="9.5703125" style="1" customWidth="1"/>
    <col min="37" max="37" width="10.85546875" style="1" customWidth="1"/>
    <col min="38" max="38" width="9.5703125" style="1" customWidth="1"/>
    <col min="39" max="39" width="9.28515625" style="1" customWidth="1"/>
    <col min="40" max="40" width="9.140625" style="1"/>
    <col min="41" max="43" width="0" style="1" hidden="1" customWidth="1"/>
    <col min="44" max="45" width="9.140625" style="1"/>
    <col min="46" max="46" width="11.85546875" style="1" customWidth="1"/>
    <col min="47" max="16384" width="9.140625" style="1"/>
  </cols>
  <sheetData>
    <row r="1" spans="1:52" s="152" customFormat="1" ht="21" customHeight="1" outlineLevel="1" thickBot="1" x14ac:dyDescent="0.35">
      <c r="A1" s="151"/>
      <c r="E1" s="405" t="s">
        <v>0</v>
      </c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 t="s">
        <v>27</v>
      </c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386" t="s">
        <v>31</v>
      </c>
      <c r="AC1" s="386"/>
      <c r="AD1" s="386"/>
      <c r="AE1" s="386"/>
      <c r="AF1" s="387"/>
      <c r="AG1" s="392" t="s">
        <v>32</v>
      </c>
      <c r="AH1" s="393"/>
      <c r="AI1" s="393"/>
      <c r="AJ1" s="393"/>
      <c r="AK1" s="394"/>
    </row>
    <row r="2" spans="1:52" s="152" customFormat="1" ht="19.5" customHeight="1" outlineLevel="1" thickBot="1" x14ac:dyDescent="0.35">
      <c r="A2" s="151"/>
      <c r="E2" s="401" t="s">
        <v>40</v>
      </c>
      <c r="F2" s="402"/>
      <c r="G2" s="402"/>
      <c r="H2" s="402"/>
      <c r="I2" s="402"/>
      <c r="J2" s="402"/>
      <c r="K2" s="403" t="s">
        <v>41</v>
      </c>
      <c r="L2" s="404"/>
      <c r="M2" s="404"/>
      <c r="N2" s="404"/>
      <c r="O2" s="404"/>
      <c r="P2" s="404"/>
      <c r="Q2" s="403" t="s">
        <v>516</v>
      </c>
      <c r="R2" s="404"/>
      <c r="S2" s="404"/>
      <c r="T2" s="404"/>
      <c r="U2" s="407"/>
      <c r="V2" s="403" t="s">
        <v>517</v>
      </c>
      <c r="W2" s="404"/>
      <c r="X2" s="404"/>
      <c r="Y2" s="404"/>
      <c r="Z2" s="404"/>
      <c r="AA2" s="407"/>
      <c r="AB2" s="388"/>
      <c r="AC2" s="388"/>
      <c r="AD2" s="388"/>
      <c r="AE2" s="388"/>
      <c r="AF2" s="389"/>
      <c r="AG2" s="395"/>
      <c r="AH2" s="396"/>
      <c r="AI2" s="396"/>
      <c r="AJ2" s="396"/>
      <c r="AK2" s="397"/>
    </row>
    <row r="3" spans="1:52" s="152" customFormat="1" ht="174" customHeight="1" outlineLevel="1" thickBot="1" x14ac:dyDescent="0.25">
      <c r="A3" s="349" t="s">
        <v>28</v>
      </c>
      <c r="B3" s="350"/>
      <c r="C3" s="350"/>
      <c r="D3" s="385"/>
      <c r="E3" s="153"/>
      <c r="F3" s="153"/>
      <c r="G3" s="153"/>
      <c r="H3" s="153"/>
      <c r="I3" s="153"/>
      <c r="J3" s="153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390"/>
      <c r="AC3" s="390"/>
      <c r="AD3" s="390"/>
      <c r="AE3" s="390"/>
      <c r="AF3" s="391"/>
      <c r="AG3" s="398"/>
      <c r="AH3" s="399"/>
      <c r="AI3" s="399"/>
      <c r="AJ3" s="399"/>
      <c r="AK3" s="400"/>
    </row>
    <row r="4" spans="1:52" s="12" customFormat="1" ht="337.5" customHeight="1" thickBot="1" x14ac:dyDescent="0.35">
      <c r="A4" s="86" t="s">
        <v>2</v>
      </c>
      <c r="B4" s="120" t="s">
        <v>3</v>
      </c>
      <c r="C4" s="88" t="s">
        <v>4</v>
      </c>
      <c r="D4" s="88" t="s">
        <v>5</v>
      </c>
      <c r="E4" s="81" t="s">
        <v>74</v>
      </c>
      <c r="F4" s="81" t="s">
        <v>196</v>
      </c>
      <c r="G4" s="81" t="s">
        <v>197</v>
      </c>
      <c r="H4" s="172" t="s">
        <v>198</v>
      </c>
      <c r="I4" s="172" t="s">
        <v>75</v>
      </c>
      <c r="J4" s="173" t="s">
        <v>199</v>
      </c>
      <c r="K4" s="81" t="s">
        <v>404</v>
      </c>
      <c r="L4" s="81" t="s">
        <v>60</v>
      </c>
      <c r="M4" s="81" t="s">
        <v>406</v>
      </c>
      <c r="N4" s="173" t="s">
        <v>421</v>
      </c>
      <c r="O4" s="173" t="s">
        <v>422</v>
      </c>
      <c r="P4" s="173" t="s">
        <v>423</v>
      </c>
      <c r="Q4" s="81" t="s">
        <v>493</v>
      </c>
      <c r="R4" s="81" t="s">
        <v>494</v>
      </c>
      <c r="S4" s="81" t="s">
        <v>495</v>
      </c>
      <c r="T4" s="173" t="s">
        <v>496</v>
      </c>
      <c r="U4" s="173" t="s">
        <v>497</v>
      </c>
      <c r="V4" s="81" t="s">
        <v>518</v>
      </c>
      <c r="W4" s="173" t="s">
        <v>519</v>
      </c>
      <c r="X4" s="173" t="s">
        <v>520</v>
      </c>
      <c r="Y4" s="81" t="s">
        <v>521</v>
      </c>
      <c r="Z4" s="81" t="s">
        <v>522</v>
      </c>
      <c r="AA4" s="81" t="s">
        <v>523</v>
      </c>
      <c r="AB4" s="10" t="s">
        <v>37</v>
      </c>
      <c r="AC4" s="10" t="s">
        <v>38</v>
      </c>
      <c r="AD4" s="10" t="s">
        <v>58</v>
      </c>
      <c r="AE4" s="10" t="s">
        <v>59</v>
      </c>
      <c r="AF4" s="11" t="s">
        <v>7</v>
      </c>
      <c r="AG4" s="94" t="s">
        <v>8</v>
      </c>
      <c r="AH4" s="94" t="s">
        <v>9</v>
      </c>
      <c r="AI4" s="94" t="s">
        <v>10</v>
      </c>
      <c r="AJ4" s="94" t="s">
        <v>11</v>
      </c>
      <c r="AK4" s="94" t="s">
        <v>12</v>
      </c>
    </row>
    <row r="5" spans="1:52" s="12" customFormat="1" ht="38.25" customHeight="1" thickBot="1" x14ac:dyDescent="0.35">
      <c r="A5" s="13"/>
      <c r="B5" s="14" t="s">
        <v>13</v>
      </c>
      <c r="C5" s="13"/>
      <c r="D5" s="13"/>
      <c r="E5" s="155"/>
      <c r="F5" s="155"/>
      <c r="G5" s="155"/>
      <c r="H5" s="155"/>
      <c r="I5" s="156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69"/>
      <c r="AC5" s="211"/>
      <c r="AD5" s="211"/>
      <c r="AE5" s="211"/>
      <c r="AF5" s="158"/>
      <c r="AG5" s="18"/>
      <c r="AH5" s="18"/>
      <c r="AI5" s="18"/>
      <c r="AJ5" s="18"/>
      <c r="AK5" s="18"/>
    </row>
    <row r="6" spans="1:52" s="12" customFormat="1" ht="21" hidden="1" thickBot="1" x14ac:dyDescent="0.35">
      <c r="A6" s="159"/>
      <c r="B6" s="159" t="s">
        <v>30</v>
      </c>
      <c r="C6" s="159"/>
      <c r="D6" s="159"/>
      <c r="E6" s="170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60"/>
      <c r="AC6" s="160"/>
      <c r="AD6" s="160"/>
      <c r="AE6" s="160"/>
      <c r="AF6" s="159"/>
      <c r="AG6" s="18"/>
      <c r="AH6" s="18"/>
      <c r="AI6" s="18"/>
      <c r="AJ6" s="18"/>
      <c r="AK6" s="18"/>
    </row>
    <row r="7" spans="1:52" s="19" customFormat="1" ht="19.5" thickBot="1" x14ac:dyDescent="0.35">
      <c r="A7" s="20"/>
      <c r="B7" s="161" t="s">
        <v>16</v>
      </c>
      <c r="C7" s="51"/>
      <c r="D7" s="51"/>
      <c r="E7" s="135">
        <f t="shared" ref="E7:K7" si="0">AVERAGE(E8:E21)</f>
        <v>77.071428571428569</v>
      </c>
      <c r="F7" s="135">
        <f t="shared" si="0"/>
        <v>75.285714285714292</v>
      </c>
      <c r="G7" s="135">
        <f t="shared" si="0"/>
        <v>84.285714285714292</v>
      </c>
      <c r="H7" s="135">
        <f t="shared" si="0"/>
        <v>81.714285714285708</v>
      </c>
      <c r="I7" s="135">
        <f t="shared" si="0"/>
        <v>74.357142857142861</v>
      </c>
      <c r="J7" s="135">
        <f t="shared" si="0"/>
        <v>74.857142857142861</v>
      </c>
      <c r="K7" s="135">
        <f t="shared" si="0"/>
        <v>68.357142857142861</v>
      </c>
      <c r="L7" s="135"/>
      <c r="M7" s="135">
        <f>AVERAGE(M8:M21)</f>
        <v>72.857142857142861</v>
      </c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>
        <f>AVERAGE(AA8:AA21)</f>
        <v>84.785714285714292</v>
      </c>
      <c r="AB7" s="135">
        <f>AVERAGE(AB8:AB21)</f>
        <v>77.928571428571431</v>
      </c>
      <c r="AC7" s="135">
        <f>AVERAGE(AC8:AC21)</f>
        <v>74.761904761904745</v>
      </c>
      <c r="AD7" s="135"/>
      <c r="AE7" s="135"/>
      <c r="AF7" s="135">
        <f>AVERAGE(AF8:AF21)</f>
        <v>78.869565217391326</v>
      </c>
      <c r="AG7" s="18"/>
      <c r="AH7" s="18"/>
      <c r="AI7" s="18"/>
      <c r="AJ7" s="18"/>
      <c r="AK7" s="18"/>
      <c r="AR7" s="291" t="s">
        <v>532</v>
      </c>
      <c r="AS7" s="291" t="s">
        <v>533</v>
      </c>
      <c r="AT7" s="291" t="s">
        <v>534</v>
      </c>
      <c r="AU7" s="291" t="s">
        <v>535</v>
      </c>
      <c r="AV7" s="291" t="s">
        <v>536</v>
      </c>
      <c r="AX7" s="292" t="s">
        <v>537</v>
      </c>
      <c r="AY7" s="292" t="s">
        <v>538</v>
      </c>
      <c r="AZ7" s="292" t="s">
        <v>539</v>
      </c>
    </row>
    <row r="8" spans="1:52" s="22" customFormat="1" ht="18" customHeight="1" x14ac:dyDescent="0.25">
      <c r="A8" s="162">
        <v>2</v>
      </c>
      <c r="B8" s="163" t="s">
        <v>182</v>
      </c>
      <c r="C8" s="164" t="s">
        <v>73</v>
      </c>
      <c r="D8" s="165" t="s">
        <v>91</v>
      </c>
      <c r="E8" s="166">
        <v>62</v>
      </c>
      <c r="F8" s="166">
        <v>61</v>
      </c>
      <c r="G8" s="166">
        <v>85</v>
      </c>
      <c r="H8" s="166">
        <v>64</v>
      </c>
      <c r="I8" s="166">
        <v>60</v>
      </c>
      <c r="J8" s="166">
        <v>65</v>
      </c>
      <c r="K8" s="166">
        <v>61</v>
      </c>
      <c r="L8" s="166">
        <v>62</v>
      </c>
      <c r="M8" s="166">
        <v>75</v>
      </c>
      <c r="N8" s="166">
        <v>77</v>
      </c>
      <c r="O8" s="166">
        <v>62</v>
      </c>
      <c r="P8" s="166">
        <v>68</v>
      </c>
      <c r="Q8" s="166">
        <v>60</v>
      </c>
      <c r="R8" s="166">
        <v>64</v>
      </c>
      <c r="S8" s="166">
        <v>90</v>
      </c>
      <c r="T8" s="166">
        <v>97</v>
      </c>
      <c r="U8" s="166">
        <v>60</v>
      </c>
      <c r="V8" s="166">
        <v>60</v>
      </c>
      <c r="W8" s="166">
        <v>71</v>
      </c>
      <c r="X8" s="166">
        <v>82</v>
      </c>
      <c r="Y8" s="166">
        <v>82</v>
      </c>
      <c r="Z8" s="166">
        <v>80</v>
      </c>
      <c r="AA8" s="166">
        <v>75</v>
      </c>
      <c r="AB8" s="40">
        <f t="shared" ref="AB8:AB21" si="1">IF(COUNTIF(E8:J8,"&gt;59")=COUNTA(E8:J8),(IF(COUNTA(E8:J8&gt;0),SUM(E8:J8)/COUNT(E8:J8),"св")),"Нет п/оц.")</f>
        <v>66.166666666666671</v>
      </c>
      <c r="AC8" s="40">
        <f t="shared" ref="AC8:AC21" si="2">IF(COUNTIF(K8:P8,"&gt;59")=COUNTA(K8:P8),(IF(COUNTA(K8:P8&gt;0),SUM(K8:P8)/COUNT(K8:P8),"св")),"Нет п/оц.")</f>
        <v>67.5</v>
      </c>
      <c r="AD8" s="40">
        <f t="shared" ref="AD8:AD21" si="3">IF(COUNTIF(Q8:U8,"&gt;59")=COUNTA(Q8:U8),(IF(COUNTA(Q8:U8&gt;0),SUM(Q8:U8)/COUNT(Q8:U8),"св")),"Нет п/оц.")</f>
        <v>74.2</v>
      </c>
      <c r="AE8" s="40">
        <f t="shared" ref="AE8:AE21" si="4">IF(COUNTIF(V8:AA8,"&gt;59")=COUNTA(V8:AA8),(IF(COUNTA(V8:AA8&gt;0),SUM(V8:AA8)/COUNT(V8:AA8),"св")),"Нет п/оц.")</f>
        <v>75</v>
      </c>
      <c r="AF8" s="167">
        <f t="shared" ref="AF8:AF21" si="5">IF(COUNTIF(E8:AA8,"&gt;59")=COUNTA(E8:AA8),(IF(COUNTA(E8:AA8&gt;0),SUM(E8:AA8)/COUNT(E8:AA8),"св")),"Нет п/оц.")</f>
        <v>70.565217391304344</v>
      </c>
      <c r="AG8" s="24">
        <f t="shared" ref="AG8:AG21" si="6">COUNTIF(E8:AA8,"&gt;=90")</f>
        <v>2</v>
      </c>
      <c r="AH8" s="24">
        <f t="shared" ref="AH8:AH21" si="7">COUNTIFS(E8:AA8,"&gt;=74",E8:AA8,"&lt;90")</f>
        <v>7</v>
      </c>
      <c r="AI8" s="24">
        <f t="shared" ref="AI8:AI21" si="8">COUNTIFS(E8:AA8,"&gt;=60",E8:AA8,"&lt;74")</f>
        <v>14</v>
      </c>
      <c r="AJ8" s="24">
        <f t="shared" ref="AJ8:AJ21" si="9">AI8+AH8+AG8</f>
        <v>23</v>
      </c>
      <c r="AK8" s="25">
        <f t="shared" ref="AK8:AK21" si="10">AG8/AJ8*100</f>
        <v>8.695652173913043</v>
      </c>
      <c r="AR8" s="293">
        <f>COUNTIF(E8:AA8,"&gt;=90")/COUNT(E8:AA8)*100</f>
        <v>8.695652173913043</v>
      </c>
      <c r="AS8" s="293">
        <f>(COUNTIF(E8:AA8,"&gt;=82")-COUNTIF(E8:AA8,"&gt;=90"))/COUNT(E8:AA8)*100</f>
        <v>13.043478260869565</v>
      </c>
      <c r="AT8" s="293">
        <f>(COUNTIF(E8:AA8,"&gt;=74")-COUNTIF(E8:AA8,"&gt;=82"))/COUNT(E8:AA8)*100</f>
        <v>17.391304347826086</v>
      </c>
      <c r="AU8" s="293">
        <f>(COUNTIF(E8:AA8,"&gt;=64")-COUNTIF(E8:AA8,"&gt;=74"))/(COUNT(E8:AA8))*100</f>
        <v>21.739130434782609</v>
      </c>
      <c r="AV8" s="293">
        <f>(COUNTIF(E8:AA8,"&gt;=60")-COUNTIF(E8:AA8,"&gt;=64"))/(COUNT(E8:AA8))*100</f>
        <v>39.130434782608695</v>
      </c>
      <c r="AX8" s="22">
        <f>AG8/$AJ8</f>
        <v>8.6956521739130432E-2</v>
      </c>
      <c r="AY8" s="22">
        <f t="shared" ref="AY8:AZ8" si="11">AH8/$AJ8</f>
        <v>0.30434782608695654</v>
      </c>
      <c r="AZ8" s="22">
        <f t="shared" si="11"/>
        <v>0.60869565217391308</v>
      </c>
    </row>
    <row r="9" spans="1:52" s="22" customFormat="1" ht="18" customHeight="1" x14ac:dyDescent="0.25">
      <c r="A9" s="162">
        <v>3</v>
      </c>
      <c r="B9" s="163" t="s">
        <v>183</v>
      </c>
      <c r="C9" s="164" t="s">
        <v>73</v>
      </c>
      <c r="D9" s="165" t="s">
        <v>91</v>
      </c>
      <c r="E9" s="166">
        <v>73</v>
      </c>
      <c r="F9" s="166">
        <v>64</v>
      </c>
      <c r="G9" s="166">
        <v>70</v>
      </c>
      <c r="H9" s="166">
        <v>82</v>
      </c>
      <c r="I9" s="166">
        <v>60</v>
      </c>
      <c r="J9" s="166">
        <v>65</v>
      </c>
      <c r="K9" s="166">
        <v>60</v>
      </c>
      <c r="L9" s="166">
        <v>60</v>
      </c>
      <c r="M9" s="166">
        <v>60</v>
      </c>
      <c r="N9" s="166">
        <v>60</v>
      </c>
      <c r="O9" s="166">
        <v>60</v>
      </c>
      <c r="P9" s="166">
        <v>85</v>
      </c>
      <c r="Q9" s="166">
        <v>60</v>
      </c>
      <c r="R9" s="166">
        <v>61</v>
      </c>
      <c r="S9" s="166">
        <v>90</v>
      </c>
      <c r="T9" s="166">
        <v>60</v>
      </c>
      <c r="U9" s="166">
        <v>60</v>
      </c>
      <c r="V9" s="166">
        <v>64</v>
      </c>
      <c r="W9" s="166">
        <v>70</v>
      </c>
      <c r="X9" s="166">
        <v>95</v>
      </c>
      <c r="Y9" s="166">
        <v>92</v>
      </c>
      <c r="Z9" s="166">
        <v>85</v>
      </c>
      <c r="AA9" s="166">
        <v>81</v>
      </c>
      <c r="AB9" s="40">
        <f t="shared" si="1"/>
        <v>69</v>
      </c>
      <c r="AC9" s="40">
        <f t="shared" si="2"/>
        <v>64.166666666666671</v>
      </c>
      <c r="AD9" s="40">
        <f t="shared" si="3"/>
        <v>66.2</v>
      </c>
      <c r="AE9" s="40">
        <f t="shared" si="4"/>
        <v>81.166666666666671</v>
      </c>
      <c r="AF9" s="167">
        <f t="shared" si="5"/>
        <v>70.304347826086953</v>
      </c>
      <c r="AG9" s="24">
        <f t="shared" si="6"/>
        <v>3</v>
      </c>
      <c r="AH9" s="24">
        <f t="shared" si="7"/>
        <v>4</v>
      </c>
      <c r="AI9" s="24">
        <f t="shared" si="8"/>
        <v>16</v>
      </c>
      <c r="AJ9" s="24">
        <f t="shared" si="9"/>
        <v>23</v>
      </c>
      <c r="AK9" s="25">
        <f t="shared" si="10"/>
        <v>13.043478260869565</v>
      </c>
      <c r="AR9" s="293">
        <f t="shared" ref="AR9:AR21" si="12">COUNTIF(E9:AA9,"&gt;=90")/COUNT(E9:AA9)*100</f>
        <v>13.043478260869565</v>
      </c>
      <c r="AS9" s="293">
        <f t="shared" ref="AS9:AS21" si="13">(COUNTIF(E9:AA9,"&gt;=82")-COUNTIF(E9:AA9,"&gt;=90"))/COUNT(E9:AA9)*100</f>
        <v>13.043478260869565</v>
      </c>
      <c r="AT9" s="293">
        <f t="shared" ref="AT9:AT21" si="14">(COUNTIF(E9:AA9,"&gt;=74")-COUNTIF(E9:AA9,"&gt;=82"))/COUNT(E9:AA9)*100</f>
        <v>4.3478260869565215</v>
      </c>
      <c r="AU9" s="293">
        <f t="shared" ref="AU9:AU21" si="15">(COUNTIF(E9:AA9,"&gt;=64")-COUNTIF(E9:AA9,"&gt;=74"))/(COUNT(E9:AA9))*100</f>
        <v>26.086956521739129</v>
      </c>
      <c r="AV9" s="293">
        <f t="shared" ref="AV9:AV21" si="16">(COUNTIF(E9:AA9,"&gt;=60")-COUNTIF(E9:AA9,"&gt;=64"))/(COUNT(E9:AA9))*100</f>
        <v>43.478260869565219</v>
      </c>
      <c r="AX9" s="22">
        <f t="shared" ref="AX9:AX21" si="17">AG9/$AJ9</f>
        <v>0.13043478260869565</v>
      </c>
      <c r="AY9" s="22">
        <f t="shared" ref="AY9:AY21" si="18">AH9/$AJ9</f>
        <v>0.17391304347826086</v>
      </c>
      <c r="AZ9" s="22">
        <f t="shared" ref="AZ9:AZ21" si="19">AI9/$AJ9</f>
        <v>0.69565217391304346</v>
      </c>
    </row>
    <row r="10" spans="1:52" s="54" customFormat="1" ht="18" customHeight="1" x14ac:dyDescent="0.25">
      <c r="A10" s="162">
        <v>5</v>
      </c>
      <c r="B10" s="163" t="s">
        <v>184</v>
      </c>
      <c r="C10" s="164" t="s">
        <v>73</v>
      </c>
      <c r="D10" s="165" t="s">
        <v>91</v>
      </c>
      <c r="E10" s="166">
        <v>84</v>
      </c>
      <c r="F10" s="166">
        <v>66</v>
      </c>
      <c r="G10" s="166">
        <v>80</v>
      </c>
      <c r="H10" s="166">
        <v>79</v>
      </c>
      <c r="I10" s="166">
        <v>61</v>
      </c>
      <c r="J10" s="166">
        <v>75</v>
      </c>
      <c r="K10" s="166">
        <v>60</v>
      </c>
      <c r="L10" s="166">
        <v>70</v>
      </c>
      <c r="M10" s="166">
        <v>60</v>
      </c>
      <c r="N10" s="166">
        <v>60</v>
      </c>
      <c r="O10" s="166">
        <v>60</v>
      </c>
      <c r="P10" s="166">
        <v>60</v>
      </c>
      <c r="Q10" s="166">
        <v>60</v>
      </c>
      <c r="R10" s="166">
        <v>63</v>
      </c>
      <c r="S10" s="166">
        <v>74</v>
      </c>
      <c r="T10" s="166">
        <v>68</v>
      </c>
      <c r="U10" s="166">
        <v>60</v>
      </c>
      <c r="V10" s="166">
        <v>60</v>
      </c>
      <c r="W10" s="166">
        <v>70</v>
      </c>
      <c r="X10" s="166">
        <v>94</v>
      </c>
      <c r="Y10" s="166">
        <v>74</v>
      </c>
      <c r="Z10" s="166">
        <v>60</v>
      </c>
      <c r="AA10" s="166">
        <v>80</v>
      </c>
      <c r="AB10" s="40">
        <f t="shared" si="1"/>
        <v>74.166666666666671</v>
      </c>
      <c r="AC10" s="40">
        <f t="shared" si="2"/>
        <v>61.666666666666664</v>
      </c>
      <c r="AD10" s="40">
        <f t="shared" si="3"/>
        <v>65</v>
      </c>
      <c r="AE10" s="40">
        <f t="shared" si="4"/>
        <v>73</v>
      </c>
      <c r="AF10" s="167">
        <f t="shared" si="5"/>
        <v>68.608695652173907</v>
      </c>
      <c r="AG10" s="24">
        <f t="shared" si="6"/>
        <v>1</v>
      </c>
      <c r="AH10" s="24">
        <f t="shared" si="7"/>
        <v>7</v>
      </c>
      <c r="AI10" s="24">
        <f t="shared" si="8"/>
        <v>15</v>
      </c>
      <c r="AJ10" s="24">
        <f t="shared" si="9"/>
        <v>23</v>
      </c>
      <c r="AK10" s="25">
        <f t="shared" si="10"/>
        <v>4.3478260869565215</v>
      </c>
      <c r="AR10" s="293">
        <f t="shared" si="12"/>
        <v>4.3478260869565215</v>
      </c>
      <c r="AS10" s="293">
        <f t="shared" si="13"/>
        <v>4.3478260869565215</v>
      </c>
      <c r="AT10" s="293">
        <f t="shared" si="14"/>
        <v>26.086956521739129</v>
      </c>
      <c r="AU10" s="293">
        <f t="shared" si="15"/>
        <v>17.391304347826086</v>
      </c>
      <c r="AV10" s="293">
        <f t="shared" si="16"/>
        <v>47.826086956521742</v>
      </c>
      <c r="AW10" s="22"/>
      <c r="AX10" s="22">
        <f t="shared" si="17"/>
        <v>4.3478260869565216E-2</v>
      </c>
      <c r="AY10" s="22">
        <f t="shared" si="18"/>
        <v>0.30434782608695654</v>
      </c>
      <c r="AZ10" s="22">
        <f t="shared" si="19"/>
        <v>0.65217391304347827</v>
      </c>
    </row>
    <row r="11" spans="1:52" ht="18" customHeight="1" x14ac:dyDescent="0.25">
      <c r="A11" s="162">
        <v>6</v>
      </c>
      <c r="B11" s="163" t="s">
        <v>185</v>
      </c>
      <c r="C11" s="168" t="s">
        <v>73</v>
      </c>
      <c r="D11" s="165" t="s">
        <v>91</v>
      </c>
      <c r="E11" s="166">
        <v>72</v>
      </c>
      <c r="F11" s="166">
        <v>64</v>
      </c>
      <c r="G11" s="166">
        <v>60</v>
      </c>
      <c r="H11" s="166">
        <v>63</v>
      </c>
      <c r="I11" s="166">
        <v>60</v>
      </c>
      <c r="J11" s="166">
        <v>67</v>
      </c>
      <c r="K11" s="166">
        <v>60</v>
      </c>
      <c r="L11" s="166">
        <v>60</v>
      </c>
      <c r="M11" s="166">
        <v>60</v>
      </c>
      <c r="N11" s="166">
        <v>60</v>
      </c>
      <c r="O11" s="166">
        <v>60</v>
      </c>
      <c r="P11" s="166">
        <v>60</v>
      </c>
      <c r="Q11" s="166">
        <v>60</v>
      </c>
      <c r="R11" s="166">
        <v>60</v>
      </c>
      <c r="S11" s="166">
        <v>60</v>
      </c>
      <c r="T11" s="166">
        <v>60</v>
      </c>
      <c r="U11" s="166">
        <v>60</v>
      </c>
      <c r="V11" s="166">
        <v>74</v>
      </c>
      <c r="W11" s="166">
        <v>60</v>
      </c>
      <c r="X11" s="166">
        <v>75</v>
      </c>
      <c r="Y11" s="166">
        <v>74</v>
      </c>
      <c r="Z11" s="166">
        <v>90</v>
      </c>
      <c r="AA11" s="166">
        <v>80</v>
      </c>
      <c r="AB11" s="40">
        <f t="shared" si="1"/>
        <v>64.333333333333329</v>
      </c>
      <c r="AC11" s="40">
        <f t="shared" si="2"/>
        <v>60</v>
      </c>
      <c r="AD11" s="40">
        <f t="shared" si="3"/>
        <v>60</v>
      </c>
      <c r="AE11" s="40">
        <f t="shared" si="4"/>
        <v>75.5</v>
      </c>
      <c r="AF11" s="167">
        <f t="shared" si="5"/>
        <v>65.173913043478265</v>
      </c>
      <c r="AG11" s="24">
        <f t="shared" si="6"/>
        <v>1</v>
      </c>
      <c r="AH11" s="24">
        <f t="shared" si="7"/>
        <v>4</v>
      </c>
      <c r="AI11" s="24">
        <f t="shared" si="8"/>
        <v>18</v>
      </c>
      <c r="AJ11" s="24">
        <f t="shared" si="9"/>
        <v>23</v>
      </c>
      <c r="AK11" s="25">
        <f t="shared" si="10"/>
        <v>4.3478260869565215</v>
      </c>
      <c r="AR11" s="293">
        <f t="shared" si="12"/>
        <v>4.3478260869565215</v>
      </c>
      <c r="AS11" s="293">
        <f t="shared" si="13"/>
        <v>0</v>
      </c>
      <c r="AT11" s="293">
        <f t="shared" si="14"/>
        <v>17.391304347826086</v>
      </c>
      <c r="AU11" s="293">
        <f t="shared" si="15"/>
        <v>13.043478260869565</v>
      </c>
      <c r="AV11" s="293">
        <f t="shared" si="16"/>
        <v>65.217391304347828</v>
      </c>
      <c r="AW11" s="22"/>
      <c r="AX11" s="22">
        <f t="shared" si="17"/>
        <v>4.3478260869565216E-2</v>
      </c>
      <c r="AY11" s="22">
        <f t="shared" si="18"/>
        <v>0.17391304347826086</v>
      </c>
      <c r="AZ11" s="22">
        <f t="shared" si="19"/>
        <v>0.78260869565217395</v>
      </c>
    </row>
    <row r="12" spans="1:52" ht="18" customHeight="1" x14ac:dyDescent="0.25">
      <c r="A12" s="162"/>
      <c r="B12" s="163" t="s">
        <v>186</v>
      </c>
      <c r="C12" s="168" t="s">
        <v>73</v>
      </c>
      <c r="D12" s="165" t="s">
        <v>91</v>
      </c>
      <c r="E12" s="166">
        <v>73</v>
      </c>
      <c r="F12" s="166">
        <v>70</v>
      </c>
      <c r="G12" s="166">
        <v>75</v>
      </c>
      <c r="H12" s="166">
        <v>72</v>
      </c>
      <c r="I12" s="166">
        <v>74</v>
      </c>
      <c r="J12" s="166">
        <v>62</v>
      </c>
      <c r="K12" s="166">
        <v>60</v>
      </c>
      <c r="L12" s="166">
        <v>70</v>
      </c>
      <c r="M12" s="166">
        <v>60</v>
      </c>
      <c r="N12" s="166">
        <v>60</v>
      </c>
      <c r="O12" s="166">
        <v>68</v>
      </c>
      <c r="P12" s="166">
        <v>99</v>
      </c>
      <c r="Q12" s="166">
        <v>90</v>
      </c>
      <c r="R12" s="166">
        <v>75</v>
      </c>
      <c r="S12" s="166">
        <v>76</v>
      </c>
      <c r="T12" s="166">
        <v>60</v>
      </c>
      <c r="U12" s="166">
        <v>60</v>
      </c>
      <c r="V12" s="166">
        <v>65</v>
      </c>
      <c r="W12" s="166">
        <v>70</v>
      </c>
      <c r="X12" s="166">
        <v>67</v>
      </c>
      <c r="Y12" s="166">
        <v>90</v>
      </c>
      <c r="Z12" s="166">
        <v>76</v>
      </c>
      <c r="AA12" s="166">
        <v>75</v>
      </c>
      <c r="AB12" s="40">
        <f t="shared" si="1"/>
        <v>71</v>
      </c>
      <c r="AC12" s="40">
        <f t="shared" si="2"/>
        <v>69.5</v>
      </c>
      <c r="AD12" s="40">
        <f t="shared" si="3"/>
        <v>72.2</v>
      </c>
      <c r="AE12" s="40">
        <f t="shared" si="4"/>
        <v>73.833333333333329</v>
      </c>
      <c r="AF12" s="167">
        <f t="shared" si="5"/>
        <v>71.608695652173907</v>
      </c>
      <c r="AG12" s="24">
        <f t="shared" si="6"/>
        <v>3</v>
      </c>
      <c r="AH12" s="24">
        <f t="shared" si="7"/>
        <v>6</v>
      </c>
      <c r="AI12" s="24">
        <f t="shared" si="8"/>
        <v>14</v>
      </c>
      <c r="AJ12" s="24">
        <f t="shared" si="9"/>
        <v>23</v>
      </c>
      <c r="AK12" s="25">
        <f t="shared" si="10"/>
        <v>13.043478260869565</v>
      </c>
      <c r="AR12" s="293">
        <f t="shared" si="12"/>
        <v>13.043478260869565</v>
      </c>
      <c r="AS12" s="293">
        <f t="shared" si="13"/>
        <v>0</v>
      </c>
      <c r="AT12" s="293">
        <f t="shared" si="14"/>
        <v>26.086956521739129</v>
      </c>
      <c r="AU12" s="293">
        <f t="shared" si="15"/>
        <v>34.782608695652172</v>
      </c>
      <c r="AV12" s="293">
        <f t="shared" si="16"/>
        <v>26.086956521739129</v>
      </c>
      <c r="AW12" s="22"/>
      <c r="AX12" s="22">
        <f t="shared" si="17"/>
        <v>0.13043478260869565</v>
      </c>
      <c r="AY12" s="22">
        <f t="shared" si="18"/>
        <v>0.2608695652173913</v>
      </c>
      <c r="AZ12" s="22">
        <f t="shared" si="19"/>
        <v>0.60869565217391308</v>
      </c>
    </row>
    <row r="13" spans="1:52" ht="18" customHeight="1" x14ac:dyDescent="0.25">
      <c r="A13" s="162"/>
      <c r="B13" s="163" t="s">
        <v>187</v>
      </c>
      <c r="C13" s="168"/>
      <c r="D13" s="165" t="s">
        <v>91</v>
      </c>
      <c r="E13" s="166">
        <v>98</v>
      </c>
      <c r="F13" s="166">
        <v>94</v>
      </c>
      <c r="G13" s="166">
        <v>100</v>
      </c>
      <c r="H13" s="166">
        <v>96</v>
      </c>
      <c r="I13" s="166">
        <v>94</v>
      </c>
      <c r="J13" s="166">
        <v>93</v>
      </c>
      <c r="K13" s="166">
        <v>90</v>
      </c>
      <c r="L13" s="166">
        <v>90</v>
      </c>
      <c r="M13" s="166">
        <v>99</v>
      </c>
      <c r="N13" s="166">
        <v>94</v>
      </c>
      <c r="O13" s="166">
        <v>96</v>
      </c>
      <c r="P13" s="166">
        <v>97</v>
      </c>
      <c r="Q13" s="166">
        <v>99</v>
      </c>
      <c r="R13" s="166">
        <v>97</v>
      </c>
      <c r="S13" s="166">
        <v>97</v>
      </c>
      <c r="T13" s="166">
        <v>99</v>
      </c>
      <c r="U13" s="166">
        <v>100</v>
      </c>
      <c r="V13" s="166">
        <v>95</v>
      </c>
      <c r="W13" s="166">
        <v>100</v>
      </c>
      <c r="X13" s="166">
        <v>94</v>
      </c>
      <c r="Y13" s="166">
        <v>95</v>
      </c>
      <c r="Z13" s="166">
        <v>95</v>
      </c>
      <c r="AA13" s="166">
        <v>96</v>
      </c>
      <c r="AB13" s="40">
        <f t="shared" si="1"/>
        <v>95.833333333333329</v>
      </c>
      <c r="AC13" s="40">
        <f t="shared" si="2"/>
        <v>94.333333333333329</v>
      </c>
      <c r="AD13" s="40">
        <f t="shared" si="3"/>
        <v>98.4</v>
      </c>
      <c r="AE13" s="40">
        <f t="shared" si="4"/>
        <v>95.833333333333329</v>
      </c>
      <c r="AF13" s="167">
        <f t="shared" si="5"/>
        <v>96</v>
      </c>
      <c r="AG13" s="24">
        <f t="shared" si="6"/>
        <v>23</v>
      </c>
      <c r="AH13" s="24">
        <f t="shared" si="7"/>
        <v>0</v>
      </c>
      <c r="AI13" s="24">
        <f t="shared" si="8"/>
        <v>0</v>
      </c>
      <c r="AJ13" s="24">
        <f t="shared" si="9"/>
        <v>23</v>
      </c>
      <c r="AK13" s="25">
        <f t="shared" si="10"/>
        <v>100</v>
      </c>
      <c r="AR13" s="293">
        <f t="shared" si="12"/>
        <v>100</v>
      </c>
      <c r="AS13" s="293">
        <f t="shared" si="13"/>
        <v>0</v>
      </c>
      <c r="AT13" s="293">
        <f t="shared" si="14"/>
        <v>0</v>
      </c>
      <c r="AU13" s="293">
        <f t="shared" si="15"/>
        <v>0</v>
      </c>
      <c r="AV13" s="293">
        <f t="shared" si="16"/>
        <v>0</v>
      </c>
      <c r="AW13" s="22"/>
      <c r="AX13" s="22">
        <f t="shared" si="17"/>
        <v>1</v>
      </c>
      <c r="AY13" s="22">
        <f t="shared" si="18"/>
        <v>0</v>
      </c>
      <c r="AZ13" s="22">
        <f t="shared" si="19"/>
        <v>0</v>
      </c>
    </row>
    <row r="14" spans="1:52" ht="18" customHeight="1" x14ac:dyDescent="0.25">
      <c r="A14" s="162"/>
      <c r="B14" s="163" t="s">
        <v>188</v>
      </c>
      <c r="C14" s="168"/>
      <c r="D14" s="165" t="s">
        <v>91</v>
      </c>
      <c r="E14" s="166">
        <v>85</v>
      </c>
      <c r="F14" s="166">
        <v>84</v>
      </c>
      <c r="G14" s="166">
        <v>100</v>
      </c>
      <c r="H14" s="166">
        <v>86</v>
      </c>
      <c r="I14" s="166">
        <v>74</v>
      </c>
      <c r="J14" s="166">
        <v>91</v>
      </c>
      <c r="K14" s="166">
        <v>84</v>
      </c>
      <c r="L14" s="166">
        <v>75</v>
      </c>
      <c r="M14" s="166">
        <v>91</v>
      </c>
      <c r="N14" s="166">
        <v>82</v>
      </c>
      <c r="O14" s="166">
        <v>91</v>
      </c>
      <c r="P14" s="166">
        <v>92</v>
      </c>
      <c r="Q14" s="166">
        <v>88</v>
      </c>
      <c r="R14" s="166">
        <v>92</v>
      </c>
      <c r="S14" s="166">
        <v>85</v>
      </c>
      <c r="T14" s="166">
        <v>87</v>
      </c>
      <c r="U14" s="166">
        <v>82</v>
      </c>
      <c r="V14" s="166">
        <v>84</v>
      </c>
      <c r="W14" s="166">
        <v>100</v>
      </c>
      <c r="X14" s="166">
        <v>90</v>
      </c>
      <c r="Y14" s="166">
        <v>95</v>
      </c>
      <c r="Z14" s="166">
        <v>76</v>
      </c>
      <c r="AA14" s="166">
        <v>92</v>
      </c>
      <c r="AB14" s="40">
        <f t="shared" si="1"/>
        <v>86.666666666666671</v>
      </c>
      <c r="AC14" s="40">
        <f t="shared" si="2"/>
        <v>85.833333333333329</v>
      </c>
      <c r="AD14" s="40">
        <f t="shared" si="3"/>
        <v>86.8</v>
      </c>
      <c r="AE14" s="40">
        <f t="shared" si="4"/>
        <v>89.5</v>
      </c>
      <c r="AF14" s="167">
        <f t="shared" si="5"/>
        <v>87.217391304347828</v>
      </c>
      <c r="AG14" s="24">
        <f t="shared" si="6"/>
        <v>10</v>
      </c>
      <c r="AH14" s="24">
        <f t="shared" si="7"/>
        <v>13</v>
      </c>
      <c r="AI14" s="24">
        <f t="shared" si="8"/>
        <v>0</v>
      </c>
      <c r="AJ14" s="24">
        <f t="shared" si="9"/>
        <v>23</v>
      </c>
      <c r="AK14" s="25">
        <f t="shared" si="10"/>
        <v>43.478260869565219</v>
      </c>
      <c r="AR14" s="293">
        <f t="shared" si="12"/>
        <v>43.478260869565219</v>
      </c>
      <c r="AS14" s="293">
        <f t="shared" si="13"/>
        <v>43.478260869565219</v>
      </c>
      <c r="AT14" s="293">
        <f t="shared" si="14"/>
        <v>13.043478260869565</v>
      </c>
      <c r="AU14" s="293">
        <f t="shared" si="15"/>
        <v>0</v>
      </c>
      <c r="AV14" s="293">
        <f t="shared" si="16"/>
        <v>0</v>
      </c>
      <c r="AW14" s="22"/>
      <c r="AX14" s="22">
        <f t="shared" si="17"/>
        <v>0.43478260869565216</v>
      </c>
      <c r="AY14" s="22">
        <f t="shared" si="18"/>
        <v>0.56521739130434778</v>
      </c>
      <c r="AZ14" s="22">
        <f t="shared" si="19"/>
        <v>0</v>
      </c>
    </row>
    <row r="15" spans="1:52" ht="18" customHeight="1" x14ac:dyDescent="0.25">
      <c r="A15" s="162"/>
      <c r="B15" s="163" t="s">
        <v>189</v>
      </c>
      <c r="C15" s="168"/>
      <c r="D15" s="165" t="s">
        <v>91</v>
      </c>
      <c r="E15" s="166">
        <v>100</v>
      </c>
      <c r="F15" s="166">
        <v>95</v>
      </c>
      <c r="G15" s="166">
        <v>100</v>
      </c>
      <c r="H15" s="166">
        <v>96</v>
      </c>
      <c r="I15" s="166">
        <v>98</v>
      </c>
      <c r="J15" s="166">
        <v>94</v>
      </c>
      <c r="K15" s="166">
        <v>83</v>
      </c>
      <c r="L15" s="166">
        <v>90</v>
      </c>
      <c r="M15" s="166">
        <v>85</v>
      </c>
      <c r="N15" s="166">
        <v>91</v>
      </c>
      <c r="O15" s="166">
        <v>82</v>
      </c>
      <c r="P15" s="166">
        <v>97</v>
      </c>
      <c r="Q15" s="166">
        <v>97</v>
      </c>
      <c r="R15" s="166">
        <v>95</v>
      </c>
      <c r="S15" s="166">
        <v>93</v>
      </c>
      <c r="T15" s="166">
        <v>99</v>
      </c>
      <c r="U15" s="166">
        <v>100</v>
      </c>
      <c r="V15" s="166">
        <v>92</v>
      </c>
      <c r="W15" s="166">
        <v>100</v>
      </c>
      <c r="X15" s="166">
        <v>96</v>
      </c>
      <c r="Y15" s="166">
        <v>95</v>
      </c>
      <c r="Z15" s="166">
        <v>95</v>
      </c>
      <c r="AA15" s="166">
        <v>92</v>
      </c>
      <c r="AB15" s="40">
        <f t="shared" si="1"/>
        <v>97.166666666666671</v>
      </c>
      <c r="AC15" s="40">
        <f t="shared" si="2"/>
        <v>88</v>
      </c>
      <c r="AD15" s="40">
        <f t="shared" si="3"/>
        <v>96.8</v>
      </c>
      <c r="AE15" s="40">
        <f t="shared" si="4"/>
        <v>95</v>
      </c>
      <c r="AF15" s="167">
        <f t="shared" si="5"/>
        <v>94.130434782608702</v>
      </c>
      <c r="AG15" s="24">
        <f t="shared" si="6"/>
        <v>20</v>
      </c>
      <c r="AH15" s="24">
        <f t="shared" si="7"/>
        <v>3</v>
      </c>
      <c r="AI15" s="24">
        <f t="shared" si="8"/>
        <v>0</v>
      </c>
      <c r="AJ15" s="24">
        <f t="shared" si="9"/>
        <v>23</v>
      </c>
      <c r="AK15" s="25">
        <f t="shared" si="10"/>
        <v>86.956521739130437</v>
      </c>
      <c r="AR15" s="293">
        <f t="shared" si="12"/>
        <v>86.956521739130437</v>
      </c>
      <c r="AS15" s="293">
        <f t="shared" si="13"/>
        <v>13.043478260869565</v>
      </c>
      <c r="AT15" s="293">
        <f t="shared" si="14"/>
        <v>0</v>
      </c>
      <c r="AU15" s="293">
        <f t="shared" si="15"/>
        <v>0</v>
      </c>
      <c r="AV15" s="293">
        <f t="shared" si="16"/>
        <v>0</v>
      </c>
      <c r="AW15" s="22"/>
      <c r="AX15" s="22">
        <f t="shared" si="17"/>
        <v>0.86956521739130432</v>
      </c>
      <c r="AY15" s="22">
        <f t="shared" si="18"/>
        <v>0.13043478260869565</v>
      </c>
      <c r="AZ15" s="22">
        <f t="shared" si="19"/>
        <v>0</v>
      </c>
    </row>
    <row r="16" spans="1:52" ht="18" customHeight="1" x14ac:dyDescent="0.25">
      <c r="A16" s="162"/>
      <c r="B16" s="163" t="s">
        <v>190</v>
      </c>
      <c r="C16" s="168" t="s">
        <v>73</v>
      </c>
      <c r="D16" s="165" t="s">
        <v>91</v>
      </c>
      <c r="E16" s="166">
        <v>60</v>
      </c>
      <c r="F16" s="166">
        <v>60</v>
      </c>
      <c r="G16" s="166">
        <v>90</v>
      </c>
      <c r="H16" s="166">
        <v>82</v>
      </c>
      <c r="I16" s="166">
        <v>74</v>
      </c>
      <c r="J16" s="166">
        <v>76</v>
      </c>
      <c r="K16" s="166">
        <v>60</v>
      </c>
      <c r="L16" s="166">
        <v>82</v>
      </c>
      <c r="M16" s="166">
        <v>75</v>
      </c>
      <c r="N16" s="166">
        <v>60</v>
      </c>
      <c r="O16" s="166">
        <v>62</v>
      </c>
      <c r="P16" s="166">
        <v>99</v>
      </c>
      <c r="Q16" s="166">
        <v>66</v>
      </c>
      <c r="R16" s="166">
        <v>70</v>
      </c>
      <c r="S16" s="166">
        <v>74</v>
      </c>
      <c r="T16" s="166">
        <v>80</v>
      </c>
      <c r="U16" s="166">
        <v>60</v>
      </c>
      <c r="V16" s="166">
        <v>60</v>
      </c>
      <c r="W16" s="166">
        <v>63</v>
      </c>
      <c r="X16" s="166">
        <v>85</v>
      </c>
      <c r="Y16" s="166">
        <v>95</v>
      </c>
      <c r="Z16" s="166">
        <v>90</v>
      </c>
      <c r="AA16" s="166">
        <v>84</v>
      </c>
      <c r="AB16" s="40">
        <f t="shared" si="1"/>
        <v>73.666666666666671</v>
      </c>
      <c r="AC16" s="40">
        <f t="shared" si="2"/>
        <v>73</v>
      </c>
      <c r="AD16" s="40">
        <f t="shared" si="3"/>
        <v>70</v>
      </c>
      <c r="AE16" s="40">
        <f t="shared" si="4"/>
        <v>79.5</v>
      </c>
      <c r="AF16" s="167">
        <f t="shared" si="5"/>
        <v>74.217391304347828</v>
      </c>
      <c r="AG16" s="24">
        <f t="shared" si="6"/>
        <v>4</v>
      </c>
      <c r="AH16" s="24">
        <f t="shared" si="7"/>
        <v>9</v>
      </c>
      <c r="AI16" s="24">
        <f t="shared" si="8"/>
        <v>10</v>
      </c>
      <c r="AJ16" s="24">
        <f t="shared" si="9"/>
        <v>23</v>
      </c>
      <c r="AK16" s="25">
        <f t="shared" si="10"/>
        <v>17.391304347826086</v>
      </c>
      <c r="AR16" s="293">
        <f t="shared" si="12"/>
        <v>17.391304347826086</v>
      </c>
      <c r="AS16" s="293">
        <f t="shared" si="13"/>
        <v>17.391304347826086</v>
      </c>
      <c r="AT16" s="293">
        <f t="shared" si="14"/>
        <v>21.739130434782609</v>
      </c>
      <c r="AU16" s="293">
        <f t="shared" si="15"/>
        <v>8.695652173913043</v>
      </c>
      <c r="AV16" s="293">
        <f t="shared" si="16"/>
        <v>34.782608695652172</v>
      </c>
      <c r="AW16" s="22"/>
      <c r="AX16" s="22">
        <f t="shared" si="17"/>
        <v>0.17391304347826086</v>
      </c>
      <c r="AY16" s="22">
        <f t="shared" si="18"/>
        <v>0.39130434782608697</v>
      </c>
      <c r="AZ16" s="22">
        <f t="shared" si="19"/>
        <v>0.43478260869565216</v>
      </c>
    </row>
    <row r="17" spans="1:52" ht="18" customHeight="1" x14ac:dyDescent="0.25">
      <c r="A17" s="162"/>
      <c r="B17" s="163" t="s">
        <v>191</v>
      </c>
      <c r="C17" s="168"/>
      <c r="D17" s="165" t="s">
        <v>91</v>
      </c>
      <c r="E17" s="166">
        <v>100</v>
      </c>
      <c r="F17" s="166">
        <v>96</v>
      </c>
      <c r="G17" s="166">
        <v>100</v>
      </c>
      <c r="H17" s="166">
        <v>95</v>
      </c>
      <c r="I17" s="166">
        <v>96</v>
      </c>
      <c r="J17" s="166">
        <v>85</v>
      </c>
      <c r="K17" s="166">
        <v>79</v>
      </c>
      <c r="L17" s="166">
        <v>92</v>
      </c>
      <c r="M17" s="166">
        <v>85</v>
      </c>
      <c r="N17" s="166">
        <v>97</v>
      </c>
      <c r="O17" s="166">
        <v>85</v>
      </c>
      <c r="P17" s="166">
        <v>99</v>
      </c>
      <c r="Q17" s="166">
        <v>98</v>
      </c>
      <c r="R17" s="166">
        <v>86</v>
      </c>
      <c r="S17" s="166">
        <v>100</v>
      </c>
      <c r="T17" s="166">
        <v>97</v>
      </c>
      <c r="U17" s="166">
        <v>75</v>
      </c>
      <c r="V17" s="166">
        <v>96</v>
      </c>
      <c r="W17" s="166">
        <v>100</v>
      </c>
      <c r="X17" s="166">
        <v>90</v>
      </c>
      <c r="Y17" s="166">
        <v>96</v>
      </c>
      <c r="Z17" s="166">
        <v>95</v>
      </c>
      <c r="AA17" s="166">
        <v>95</v>
      </c>
      <c r="AB17" s="40">
        <f t="shared" si="1"/>
        <v>95.333333333333329</v>
      </c>
      <c r="AC17" s="40">
        <f t="shared" si="2"/>
        <v>89.5</v>
      </c>
      <c r="AD17" s="40">
        <f t="shared" si="3"/>
        <v>91.2</v>
      </c>
      <c r="AE17" s="40">
        <f t="shared" si="4"/>
        <v>95.333333333333329</v>
      </c>
      <c r="AF17" s="167">
        <f t="shared" si="5"/>
        <v>92.913043478260875</v>
      </c>
      <c r="AG17" s="24">
        <f t="shared" si="6"/>
        <v>17</v>
      </c>
      <c r="AH17" s="24">
        <f t="shared" si="7"/>
        <v>6</v>
      </c>
      <c r="AI17" s="24">
        <f t="shared" si="8"/>
        <v>0</v>
      </c>
      <c r="AJ17" s="24">
        <f t="shared" si="9"/>
        <v>23</v>
      </c>
      <c r="AK17" s="25">
        <f t="shared" si="10"/>
        <v>73.91304347826086</v>
      </c>
      <c r="AR17" s="293">
        <f t="shared" si="12"/>
        <v>73.91304347826086</v>
      </c>
      <c r="AS17" s="293">
        <f t="shared" si="13"/>
        <v>17.391304347826086</v>
      </c>
      <c r="AT17" s="293">
        <f t="shared" si="14"/>
        <v>8.695652173913043</v>
      </c>
      <c r="AU17" s="293">
        <f t="shared" si="15"/>
        <v>0</v>
      </c>
      <c r="AV17" s="293">
        <f t="shared" si="16"/>
        <v>0</v>
      </c>
      <c r="AW17" s="22"/>
      <c r="AX17" s="22">
        <f t="shared" si="17"/>
        <v>0.73913043478260865</v>
      </c>
      <c r="AY17" s="22">
        <f t="shared" si="18"/>
        <v>0.2608695652173913</v>
      </c>
      <c r="AZ17" s="22">
        <f t="shared" si="19"/>
        <v>0</v>
      </c>
    </row>
    <row r="18" spans="1:52" ht="18" customHeight="1" x14ac:dyDescent="0.25">
      <c r="A18" s="162"/>
      <c r="B18" s="163" t="s">
        <v>192</v>
      </c>
      <c r="C18" s="168" t="s">
        <v>73</v>
      </c>
      <c r="D18" s="165" t="s">
        <v>91</v>
      </c>
      <c r="E18" s="166">
        <v>69</v>
      </c>
      <c r="F18" s="166">
        <v>60</v>
      </c>
      <c r="G18" s="166">
        <v>85</v>
      </c>
      <c r="H18" s="166">
        <v>78</v>
      </c>
      <c r="I18" s="166">
        <v>61</v>
      </c>
      <c r="J18" s="166">
        <v>68</v>
      </c>
      <c r="K18" s="166">
        <v>65</v>
      </c>
      <c r="L18" s="166">
        <v>80</v>
      </c>
      <c r="M18" s="166">
        <v>75</v>
      </c>
      <c r="N18" s="166">
        <v>75</v>
      </c>
      <c r="O18" s="166">
        <v>60</v>
      </c>
      <c r="P18" s="166">
        <v>75</v>
      </c>
      <c r="Q18" s="166">
        <v>60</v>
      </c>
      <c r="R18" s="166">
        <v>60</v>
      </c>
      <c r="S18" s="166">
        <v>94</v>
      </c>
      <c r="T18" s="166">
        <v>97</v>
      </c>
      <c r="U18" s="166">
        <v>60</v>
      </c>
      <c r="V18" s="166">
        <v>62</v>
      </c>
      <c r="W18" s="166">
        <v>95</v>
      </c>
      <c r="X18" s="166">
        <v>96</v>
      </c>
      <c r="Y18" s="166">
        <v>82</v>
      </c>
      <c r="Z18" s="166">
        <v>95</v>
      </c>
      <c r="AA18" s="166">
        <v>95</v>
      </c>
      <c r="AB18" s="40">
        <f t="shared" si="1"/>
        <v>70.166666666666671</v>
      </c>
      <c r="AC18" s="40">
        <f t="shared" si="2"/>
        <v>71.666666666666671</v>
      </c>
      <c r="AD18" s="40">
        <f t="shared" si="3"/>
        <v>74.2</v>
      </c>
      <c r="AE18" s="40">
        <f t="shared" si="4"/>
        <v>87.5</v>
      </c>
      <c r="AF18" s="167">
        <f t="shared" si="5"/>
        <v>75.956521739130437</v>
      </c>
      <c r="AG18" s="24">
        <f t="shared" si="6"/>
        <v>6</v>
      </c>
      <c r="AH18" s="24">
        <f t="shared" si="7"/>
        <v>7</v>
      </c>
      <c r="AI18" s="24">
        <f t="shared" si="8"/>
        <v>10</v>
      </c>
      <c r="AJ18" s="24">
        <f t="shared" si="9"/>
        <v>23</v>
      </c>
      <c r="AK18" s="25">
        <f t="shared" si="10"/>
        <v>26.086956521739129</v>
      </c>
      <c r="AR18" s="293">
        <f t="shared" si="12"/>
        <v>26.086956521739129</v>
      </c>
      <c r="AS18" s="293">
        <f t="shared" si="13"/>
        <v>8.695652173913043</v>
      </c>
      <c r="AT18" s="293">
        <f t="shared" si="14"/>
        <v>21.739130434782609</v>
      </c>
      <c r="AU18" s="293">
        <f t="shared" si="15"/>
        <v>13.043478260869565</v>
      </c>
      <c r="AV18" s="293">
        <f t="shared" si="16"/>
        <v>30.434782608695656</v>
      </c>
      <c r="AW18" s="22"/>
      <c r="AX18" s="22">
        <f t="shared" si="17"/>
        <v>0.2608695652173913</v>
      </c>
      <c r="AY18" s="22">
        <f t="shared" si="18"/>
        <v>0.30434782608695654</v>
      </c>
      <c r="AZ18" s="22">
        <f t="shared" si="19"/>
        <v>0.43478260869565216</v>
      </c>
    </row>
    <row r="19" spans="1:52" ht="18" customHeight="1" x14ac:dyDescent="0.25">
      <c r="A19" s="162"/>
      <c r="B19" s="163" t="s">
        <v>193</v>
      </c>
      <c r="C19" s="168" t="s">
        <v>73</v>
      </c>
      <c r="D19" s="165" t="s">
        <v>91</v>
      </c>
      <c r="E19" s="166">
        <v>68</v>
      </c>
      <c r="F19" s="166">
        <v>91</v>
      </c>
      <c r="G19" s="166">
        <v>60</v>
      </c>
      <c r="H19" s="166">
        <v>91</v>
      </c>
      <c r="I19" s="166">
        <v>86</v>
      </c>
      <c r="J19" s="166">
        <v>70</v>
      </c>
      <c r="K19" s="166">
        <v>68</v>
      </c>
      <c r="L19" s="166">
        <v>80</v>
      </c>
      <c r="M19" s="166">
        <v>60</v>
      </c>
      <c r="N19" s="166">
        <v>75</v>
      </c>
      <c r="O19" s="166">
        <v>72</v>
      </c>
      <c r="P19" s="166">
        <v>97</v>
      </c>
      <c r="Q19" s="166">
        <v>98</v>
      </c>
      <c r="R19" s="166">
        <v>73</v>
      </c>
      <c r="S19" s="166">
        <v>90</v>
      </c>
      <c r="T19" s="166">
        <v>99</v>
      </c>
      <c r="U19" s="166">
        <v>82</v>
      </c>
      <c r="V19" s="166">
        <v>82</v>
      </c>
      <c r="W19" s="166">
        <v>77</v>
      </c>
      <c r="X19" s="166">
        <v>95</v>
      </c>
      <c r="Y19" s="166">
        <v>96</v>
      </c>
      <c r="Z19" s="166">
        <v>88</v>
      </c>
      <c r="AA19" s="166">
        <v>85</v>
      </c>
      <c r="AB19" s="40">
        <f t="shared" si="1"/>
        <v>77.666666666666671</v>
      </c>
      <c r="AC19" s="40">
        <f t="shared" si="2"/>
        <v>75.333333333333329</v>
      </c>
      <c r="AD19" s="40">
        <f t="shared" si="3"/>
        <v>88.4</v>
      </c>
      <c r="AE19" s="40">
        <f t="shared" si="4"/>
        <v>87.166666666666671</v>
      </c>
      <c r="AF19" s="167">
        <f t="shared" si="5"/>
        <v>81.869565217391298</v>
      </c>
      <c r="AG19" s="24">
        <f t="shared" si="6"/>
        <v>8</v>
      </c>
      <c r="AH19" s="24">
        <f t="shared" si="7"/>
        <v>8</v>
      </c>
      <c r="AI19" s="24">
        <f t="shared" si="8"/>
        <v>7</v>
      </c>
      <c r="AJ19" s="24">
        <f t="shared" si="9"/>
        <v>23</v>
      </c>
      <c r="AK19" s="25">
        <f t="shared" si="10"/>
        <v>34.782608695652172</v>
      </c>
      <c r="AR19" s="293">
        <f t="shared" si="12"/>
        <v>34.782608695652172</v>
      </c>
      <c r="AS19" s="293">
        <f t="shared" si="13"/>
        <v>21.739130434782609</v>
      </c>
      <c r="AT19" s="293">
        <f t="shared" si="14"/>
        <v>13.043478260869565</v>
      </c>
      <c r="AU19" s="293">
        <f t="shared" si="15"/>
        <v>21.739130434782609</v>
      </c>
      <c r="AV19" s="293">
        <f t="shared" si="16"/>
        <v>8.695652173913043</v>
      </c>
      <c r="AW19" s="22"/>
      <c r="AX19" s="22">
        <f t="shared" si="17"/>
        <v>0.34782608695652173</v>
      </c>
      <c r="AY19" s="22">
        <f t="shared" si="18"/>
        <v>0.34782608695652173</v>
      </c>
      <c r="AZ19" s="22">
        <f t="shared" si="19"/>
        <v>0.30434782608695654</v>
      </c>
    </row>
    <row r="20" spans="1:52" ht="18" customHeight="1" x14ac:dyDescent="0.25">
      <c r="A20" s="162"/>
      <c r="B20" s="163" t="s">
        <v>194</v>
      </c>
      <c r="C20" s="168" t="s">
        <v>73</v>
      </c>
      <c r="D20" s="165" t="s">
        <v>91</v>
      </c>
      <c r="E20" s="166">
        <v>65</v>
      </c>
      <c r="F20" s="166">
        <v>88</v>
      </c>
      <c r="G20" s="166">
        <v>85</v>
      </c>
      <c r="H20" s="166">
        <v>84</v>
      </c>
      <c r="I20" s="166">
        <v>83</v>
      </c>
      <c r="J20" s="166">
        <v>71</v>
      </c>
      <c r="K20" s="166">
        <v>65</v>
      </c>
      <c r="L20" s="166">
        <v>80</v>
      </c>
      <c r="M20" s="166">
        <v>60</v>
      </c>
      <c r="N20" s="166">
        <v>75</v>
      </c>
      <c r="O20" s="166">
        <v>72</v>
      </c>
      <c r="P20" s="166">
        <v>96</v>
      </c>
      <c r="Q20" s="166">
        <v>99</v>
      </c>
      <c r="R20" s="166">
        <v>83</v>
      </c>
      <c r="S20" s="166">
        <v>91</v>
      </c>
      <c r="T20" s="166">
        <v>99</v>
      </c>
      <c r="U20" s="166">
        <v>82</v>
      </c>
      <c r="V20" s="166">
        <v>82</v>
      </c>
      <c r="W20" s="166">
        <v>77</v>
      </c>
      <c r="X20" s="166">
        <v>95</v>
      </c>
      <c r="Y20" s="166">
        <v>96</v>
      </c>
      <c r="Z20" s="166">
        <v>88</v>
      </c>
      <c r="AA20" s="166">
        <v>82</v>
      </c>
      <c r="AB20" s="40">
        <f t="shared" si="1"/>
        <v>79.333333333333329</v>
      </c>
      <c r="AC20" s="40">
        <f t="shared" si="2"/>
        <v>74.666666666666671</v>
      </c>
      <c r="AD20" s="40">
        <f t="shared" si="3"/>
        <v>90.8</v>
      </c>
      <c r="AE20" s="40">
        <f t="shared" si="4"/>
        <v>86.666666666666671</v>
      </c>
      <c r="AF20" s="167">
        <f t="shared" si="5"/>
        <v>82.521739130434781</v>
      </c>
      <c r="AG20" s="24">
        <f t="shared" si="6"/>
        <v>6</v>
      </c>
      <c r="AH20" s="24">
        <f t="shared" si="7"/>
        <v>12</v>
      </c>
      <c r="AI20" s="24">
        <f t="shared" si="8"/>
        <v>5</v>
      </c>
      <c r="AJ20" s="24">
        <f t="shared" si="9"/>
        <v>23</v>
      </c>
      <c r="AK20" s="25">
        <f t="shared" si="10"/>
        <v>26.086956521739129</v>
      </c>
      <c r="AR20" s="293">
        <f t="shared" si="12"/>
        <v>26.086956521739129</v>
      </c>
      <c r="AS20" s="293">
        <f t="shared" si="13"/>
        <v>39.130434782608695</v>
      </c>
      <c r="AT20" s="293">
        <f t="shared" si="14"/>
        <v>13.043478260869565</v>
      </c>
      <c r="AU20" s="293">
        <f t="shared" si="15"/>
        <v>17.391304347826086</v>
      </c>
      <c r="AV20" s="293">
        <f t="shared" si="16"/>
        <v>4.3478260869565215</v>
      </c>
      <c r="AW20" s="22"/>
      <c r="AX20" s="22">
        <f t="shared" si="17"/>
        <v>0.2608695652173913</v>
      </c>
      <c r="AY20" s="22">
        <f t="shared" si="18"/>
        <v>0.52173913043478259</v>
      </c>
      <c r="AZ20" s="22">
        <f t="shared" si="19"/>
        <v>0.21739130434782608</v>
      </c>
    </row>
    <row r="21" spans="1:52" ht="18" customHeight="1" x14ac:dyDescent="0.25">
      <c r="A21" s="162"/>
      <c r="B21" s="163" t="s">
        <v>195</v>
      </c>
      <c r="C21" s="168"/>
      <c r="D21" s="165" t="s">
        <v>91</v>
      </c>
      <c r="E21" s="166">
        <v>70</v>
      </c>
      <c r="F21" s="166">
        <v>61</v>
      </c>
      <c r="G21" s="166">
        <v>90</v>
      </c>
      <c r="H21" s="166">
        <v>76</v>
      </c>
      <c r="I21" s="166">
        <v>60</v>
      </c>
      <c r="J21" s="166">
        <v>66</v>
      </c>
      <c r="K21" s="166">
        <v>62</v>
      </c>
      <c r="L21" s="166">
        <v>80</v>
      </c>
      <c r="M21" s="166">
        <v>75</v>
      </c>
      <c r="N21" s="166">
        <v>75</v>
      </c>
      <c r="O21" s="166">
        <v>62</v>
      </c>
      <c r="P21" s="166">
        <v>75</v>
      </c>
      <c r="Q21" s="166">
        <v>60</v>
      </c>
      <c r="R21" s="166">
        <v>62</v>
      </c>
      <c r="S21" s="166">
        <v>93</v>
      </c>
      <c r="T21" s="166">
        <v>97</v>
      </c>
      <c r="U21" s="166">
        <v>60</v>
      </c>
      <c r="V21" s="166">
        <v>75</v>
      </c>
      <c r="W21" s="166">
        <v>70</v>
      </c>
      <c r="X21" s="166">
        <v>75</v>
      </c>
      <c r="Y21" s="166">
        <v>82</v>
      </c>
      <c r="Z21" s="166">
        <v>80</v>
      </c>
      <c r="AA21" s="166">
        <v>75</v>
      </c>
      <c r="AB21" s="40">
        <f t="shared" si="1"/>
        <v>70.5</v>
      </c>
      <c r="AC21" s="40">
        <f t="shared" si="2"/>
        <v>71.5</v>
      </c>
      <c r="AD21" s="40">
        <f t="shared" si="3"/>
        <v>74.400000000000006</v>
      </c>
      <c r="AE21" s="40">
        <f t="shared" si="4"/>
        <v>76.166666666666671</v>
      </c>
      <c r="AF21" s="167">
        <f t="shared" si="5"/>
        <v>73.086956521739125</v>
      </c>
      <c r="AG21" s="24">
        <f t="shared" si="6"/>
        <v>3</v>
      </c>
      <c r="AH21" s="24">
        <f t="shared" si="7"/>
        <v>10</v>
      </c>
      <c r="AI21" s="24">
        <f t="shared" si="8"/>
        <v>10</v>
      </c>
      <c r="AJ21" s="24">
        <f t="shared" si="9"/>
        <v>23</v>
      </c>
      <c r="AK21" s="25">
        <f t="shared" si="10"/>
        <v>13.043478260869565</v>
      </c>
      <c r="AR21" s="293">
        <f t="shared" si="12"/>
        <v>13.043478260869565</v>
      </c>
      <c r="AS21" s="293">
        <f t="shared" si="13"/>
        <v>4.3478260869565215</v>
      </c>
      <c r="AT21" s="293">
        <f t="shared" si="14"/>
        <v>39.130434782608695</v>
      </c>
      <c r="AU21" s="293">
        <f t="shared" si="15"/>
        <v>13.043478260869565</v>
      </c>
      <c r="AV21" s="293">
        <f t="shared" si="16"/>
        <v>30.434782608695656</v>
      </c>
      <c r="AW21" s="22"/>
      <c r="AX21" s="22">
        <f t="shared" si="17"/>
        <v>0.13043478260869565</v>
      </c>
      <c r="AY21" s="22">
        <f t="shared" si="18"/>
        <v>0.43478260869565216</v>
      </c>
      <c r="AZ21" s="22">
        <f t="shared" si="19"/>
        <v>0.43478260869565216</v>
      </c>
    </row>
    <row r="22" spans="1:52" ht="18" customHeight="1" x14ac:dyDescent="0.2"/>
  </sheetData>
  <autoFilter ref="B7:AK21">
    <sortState ref="B8:AK21">
      <sortCondition descending="1" ref="AB7:AB31"/>
    </sortState>
  </autoFilter>
  <sortState ref="B8:AF52">
    <sortCondition ref="D8:D52"/>
    <sortCondition ref="B8:B52"/>
  </sortState>
  <mergeCells count="9">
    <mergeCell ref="A3:D3"/>
    <mergeCell ref="AB1:AF3"/>
    <mergeCell ref="AG1:AK3"/>
    <mergeCell ref="E2:J2"/>
    <mergeCell ref="K2:P2"/>
    <mergeCell ref="E1:P1"/>
    <mergeCell ref="Q1:AA1"/>
    <mergeCell ref="Q2:U2"/>
    <mergeCell ref="V2:AA2"/>
  </mergeCells>
  <conditionalFormatting sqref="C4:D5 C18:C20 C7:D8 C9:C16">
    <cfRule type="cellIs" dxfId="94" priority="17" stopIfTrue="1" operator="equal">
      <formula>"К"</formula>
    </cfRule>
  </conditionalFormatting>
  <conditionalFormatting sqref="E3:AA3">
    <cfRule type="cellIs" dxfId="93" priority="16" stopIfTrue="1" operator="equal">
      <formula>"н/з"</formula>
    </cfRule>
  </conditionalFormatting>
  <conditionalFormatting sqref="E8:AA21">
    <cfRule type="cellIs" dxfId="92" priority="14" stopIfTrue="1" operator="between">
      <formula>1</formula>
      <formula>59</formula>
    </cfRule>
    <cfRule type="cellIs" dxfId="91" priority="15" stopIfTrue="1" operator="equal">
      <formula>0</formula>
    </cfRule>
  </conditionalFormatting>
  <conditionalFormatting sqref="AK8:AK21">
    <cfRule type="cellIs" dxfId="90" priority="5" operator="greaterThan">
      <formula>75</formula>
    </cfRule>
  </conditionalFormatting>
  <conditionalFormatting sqref="C21">
    <cfRule type="cellIs" dxfId="89" priority="4" stopIfTrue="1" operator="equal">
      <formula>"К"</formula>
    </cfRule>
  </conditionalFormatting>
  <conditionalFormatting sqref="C17">
    <cfRule type="cellIs" dxfId="88" priority="3" stopIfTrue="1" operator="equal">
      <formula>"К"</formula>
    </cfRule>
  </conditionalFormatting>
  <conditionalFormatting sqref="D9:D21">
    <cfRule type="cellIs" dxfId="87" priority="1" stopIfTrue="1" operator="equal">
      <formula>"К"</formula>
    </cfRule>
  </conditionalFormatting>
  <dataValidations count="2">
    <dataValidation allowBlank="1" showErrorMessage="1" errorTitle="ВНИМАНИЕ" error="Или &quot;К&quot; или смерть !!!" sqref="C7">
      <formula1>0</formula1>
      <formula2>0</formula2>
    </dataValidation>
    <dataValidation type="textLength" allowBlank="1" showErrorMessage="1" errorTitle="ВНИМАНИЕ" error="Или &quot;К&quot; или смерть !!!" sqref="C8:C21">
      <formula1>1</formula1>
      <formula2>1</formula2>
    </dataValidation>
  </dataValidations>
  <pageMargins left="1.1812499999999999" right="0.39374999999999999" top="0.39374999999999999" bottom="0.39374999999999999" header="0.51180555555555551" footer="0.51180555555555551"/>
  <pageSetup paperSize="9" scale="56" firstPageNumber="0" orientation="landscape" horizontalDpi="300" verticalDpi="300" r:id="rId1"/>
  <headerFooter alignWithMargins="0"/>
  <colBreaks count="1" manualBreakCount="1">
    <brk id="4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08"/>
  <sheetViews>
    <sheetView topLeftCell="B1" zoomScale="60" zoomScaleNormal="60" zoomScaleSheetLayoutView="70" workbookViewId="0">
      <pane xSplit="2" ySplit="7" topLeftCell="AR8" activePane="bottomRight" state="frozen"/>
      <selection activeCell="B1" sqref="B1"/>
      <selection pane="topRight" activeCell="D1" sqref="D1"/>
      <selection pane="bottomLeft" activeCell="B8" sqref="B8"/>
      <selection pane="bottomRight" activeCell="BB31" sqref="BB31"/>
    </sheetView>
  </sheetViews>
  <sheetFormatPr defaultRowHeight="12.75" outlineLevelRow="1" x14ac:dyDescent="0.2"/>
  <cols>
    <col min="1" max="1" width="5.5703125" style="2" hidden="1" customWidth="1"/>
    <col min="2" max="2" width="48.28515625" style="1" bestFit="1" customWidth="1"/>
    <col min="3" max="3" width="17" style="2" bestFit="1" customWidth="1"/>
    <col min="4" max="4" width="5.28515625" style="1" customWidth="1"/>
    <col min="5" max="5" width="5.7109375" customWidth="1"/>
    <col min="6" max="6" width="8.42578125" customWidth="1"/>
    <col min="7" max="17" width="5.7109375" style="1" customWidth="1"/>
    <col min="18" max="27" width="6.42578125" style="1" customWidth="1"/>
    <col min="28" max="29" width="8.28515625" style="1" customWidth="1"/>
    <col min="30" max="30" width="8.7109375" style="1" customWidth="1"/>
    <col min="31" max="37" width="6.42578125" style="1" customWidth="1"/>
    <col min="38" max="42" width="8.28515625" style="1" customWidth="1"/>
    <col min="43" max="43" width="8.7109375" style="1" customWidth="1"/>
    <col min="44" max="44" width="6.85546875" style="1" customWidth="1"/>
    <col min="45" max="67" width="8.7109375" style="1" customWidth="1"/>
    <col min="68" max="73" width="12" style="1" customWidth="1"/>
    <col min="74" max="74" width="15.7109375" style="2" customWidth="1"/>
    <col min="75" max="78" width="9.140625" style="1"/>
    <col min="79" max="79" width="10.42578125" style="1" customWidth="1"/>
    <col min="80" max="80" width="26.5703125" style="1" customWidth="1"/>
    <col min="81" max="16384" width="9.140625" style="1"/>
  </cols>
  <sheetData>
    <row r="1" spans="1:81" s="8" customFormat="1" ht="21" customHeight="1" outlineLevel="1" thickBot="1" x14ac:dyDescent="0.35">
      <c r="A1" s="9"/>
      <c r="C1" s="9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45" t="s">
        <v>27</v>
      </c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3" t="s">
        <v>39</v>
      </c>
      <c r="AS1" s="343"/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  <c r="BF1" s="343"/>
      <c r="BG1" s="343"/>
      <c r="BH1" s="343"/>
      <c r="BI1" s="343"/>
      <c r="BJ1" s="343"/>
      <c r="BK1" s="343"/>
      <c r="BL1" s="343"/>
      <c r="BM1" s="343"/>
      <c r="BN1" s="343"/>
      <c r="BO1" s="343"/>
      <c r="BP1" s="369" t="s">
        <v>31</v>
      </c>
      <c r="BQ1" s="369"/>
      <c r="BR1" s="369"/>
      <c r="BS1" s="369"/>
      <c r="BT1" s="369"/>
      <c r="BU1" s="369"/>
      <c r="BV1" s="369"/>
      <c r="BW1" s="372" t="s">
        <v>32</v>
      </c>
      <c r="BX1" s="369"/>
      <c r="BY1" s="369"/>
      <c r="BZ1" s="369"/>
      <c r="CA1" s="373"/>
    </row>
    <row r="2" spans="1:81" s="8" customFormat="1" ht="21" customHeight="1" outlineLevel="1" thickBot="1" x14ac:dyDescent="0.35">
      <c r="A2" s="9"/>
      <c r="C2" s="9"/>
      <c r="E2" s="378" t="s">
        <v>1</v>
      </c>
      <c r="F2" s="378"/>
      <c r="G2" s="378"/>
      <c r="H2" s="378"/>
      <c r="I2" s="378"/>
      <c r="J2" s="378"/>
      <c r="K2" s="379"/>
      <c r="L2" s="345" t="s">
        <v>24</v>
      </c>
      <c r="M2" s="346"/>
      <c r="N2" s="346"/>
      <c r="O2" s="346"/>
      <c r="P2" s="346"/>
      <c r="Q2" s="347"/>
      <c r="R2" s="380" t="s">
        <v>26</v>
      </c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2"/>
      <c r="AE2" s="345" t="s">
        <v>36</v>
      </c>
      <c r="AF2" s="346"/>
      <c r="AG2" s="346"/>
      <c r="AH2" s="346"/>
      <c r="AI2" s="346"/>
      <c r="AJ2" s="346"/>
      <c r="AK2" s="346"/>
      <c r="AL2" s="346"/>
      <c r="AM2" s="346"/>
      <c r="AN2" s="346"/>
      <c r="AO2" s="346"/>
      <c r="AP2" s="346"/>
      <c r="AQ2" s="346"/>
      <c r="AR2" s="383" t="s">
        <v>40</v>
      </c>
      <c r="AS2" s="346"/>
      <c r="AT2" s="346"/>
      <c r="AU2" s="346"/>
      <c r="AV2" s="346"/>
      <c r="AW2" s="346"/>
      <c r="AX2" s="346"/>
      <c r="AY2" s="346"/>
      <c r="AZ2" s="346"/>
      <c r="BA2" s="346"/>
      <c r="BB2" s="346"/>
      <c r="BC2" s="346"/>
      <c r="BD2" s="346"/>
      <c r="BE2" s="384"/>
      <c r="BF2" s="383" t="s">
        <v>41</v>
      </c>
      <c r="BG2" s="346"/>
      <c r="BH2" s="346"/>
      <c r="BI2" s="346"/>
      <c r="BJ2" s="346"/>
      <c r="BK2" s="346"/>
      <c r="BL2" s="346"/>
      <c r="BM2" s="346"/>
      <c r="BN2" s="346"/>
      <c r="BO2" s="384"/>
      <c r="BP2" s="370"/>
      <c r="BQ2" s="370"/>
      <c r="BR2" s="370"/>
      <c r="BS2" s="370"/>
      <c r="BT2" s="370"/>
      <c r="BU2" s="370"/>
      <c r="BV2" s="370"/>
      <c r="BW2" s="374"/>
      <c r="BX2" s="370"/>
      <c r="BY2" s="370"/>
      <c r="BZ2" s="370"/>
      <c r="CA2" s="375"/>
    </row>
    <row r="3" spans="1:81" s="82" customFormat="1" ht="144.75" customHeight="1" outlineLevel="1" thickBot="1" x14ac:dyDescent="0.25">
      <c r="A3" s="349" t="s">
        <v>28</v>
      </c>
      <c r="B3" s="350"/>
      <c r="C3" s="350"/>
      <c r="D3" s="350"/>
      <c r="E3" s="113"/>
      <c r="F3" s="138"/>
      <c r="G3" s="138"/>
      <c r="H3" s="138"/>
      <c r="I3" s="138"/>
      <c r="J3" s="138"/>
      <c r="K3" s="114"/>
      <c r="L3" s="112"/>
      <c r="M3" s="113"/>
      <c r="N3" s="113"/>
      <c r="O3" s="113"/>
      <c r="P3" s="113"/>
      <c r="Q3" s="114"/>
      <c r="R3" s="112"/>
      <c r="S3" s="273"/>
      <c r="T3" s="273"/>
      <c r="U3" s="273"/>
      <c r="V3" s="273"/>
      <c r="W3" s="113"/>
      <c r="X3" s="113"/>
      <c r="Y3" s="113"/>
      <c r="Z3" s="138"/>
      <c r="AA3" s="113"/>
      <c r="AB3" s="113"/>
      <c r="AC3" s="113"/>
      <c r="AD3" s="114"/>
      <c r="AE3" s="113"/>
      <c r="AF3" s="113"/>
      <c r="AG3" s="113"/>
      <c r="AH3" s="113"/>
      <c r="AI3" s="113"/>
      <c r="AJ3" s="113"/>
      <c r="AK3" s="138"/>
      <c r="AL3" s="113"/>
      <c r="AM3" s="113"/>
      <c r="AN3" s="138"/>
      <c r="AO3" s="113"/>
      <c r="AP3" s="113"/>
      <c r="AQ3" s="136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371"/>
      <c r="BQ3" s="371"/>
      <c r="BR3" s="371"/>
      <c r="BS3" s="371"/>
      <c r="BT3" s="371"/>
      <c r="BU3" s="371"/>
      <c r="BV3" s="371"/>
      <c r="BW3" s="376"/>
      <c r="BX3" s="371"/>
      <c r="BY3" s="371"/>
      <c r="BZ3" s="371"/>
      <c r="CA3" s="377"/>
    </row>
    <row r="4" spans="1:81" s="12" customFormat="1" ht="276.75" customHeight="1" thickBot="1" x14ac:dyDescent="0.35">
      <c r="A4" s="86" t="s">
        <v>2</v>
      </c>
      <c r="B4" s="87" t="s">
        <v>3</v>
      </c>
      <c r="C4" s="108" t="s">
        <v>20</v>
      </c>
      <c r="D4" s="88" t="s">
        <v>4</v>
      </c>
      <c r="E4" s="110" t="s">
        <v>235</v>
      </c>
      <c r="F4" s="110" t="s">
        <v>87</v>
      </c>
      <c r="G4" s="110" t="s">
        <v>236</v>
      </c>
      <c r="H4" s="109" t="s">
        <v>81</v>
      </c>
      <c r="I4" s="111" t="s">
        <v>237</v>
      </c>
      <c r="J4" s="111" t="s">
        <v>79</v>
      </c>
      <c r="K4" s="111" t="s">
        <v>80</v>
      </c>
      <c r="L4" s="109" t="s">
        <v>418</v>
      </c>
      <c r="M4" s="109" t="s">
        <v>434</v>
      </c>
      <c r="N4" s="111" t="s">
        <v>80</v>
      </c>
      <c r="O4" s="111" t="s">
        <v>414</v>
      </c>
      <c r="P4" s="111" t="s">
        <v>435</v>
      </c>
      <c r="Q4" s="111" t="s">
        <v>81</v>
      </c>
      <c r="R4" s="109" t="s">
        <v>474</v>
      </c>
      <c r="S4" s="109" t="s">
        <v>448</v>
      </c>
      <c r="T4" s="109" t="s">
        <v>447</v>
      </c>
      <c r="U4" s="109" t="s">
        <v>459</v>
      </c>
      <c r="V4" s="109" t="s">
        <v>473</v>
      </c>
      <c r="W4" s="109" t="s">
        <v>462</v>
      </c>
      <c r="X4" s="109" t="s">
        <v>468</v>
      </c>
      <c r="Y4" s="109" t="s">
        <v>461</v>
      </c>
      <c r="Z4" s="109" t="s">
        <v>450</v>
      </c>
      <c r="AA4" s="111" t="s">
        <v>452</v>
      </c>
      <c r="AB4" s="111" t="s">
        <v>475</v>
      </c>
      <c r="AC4" s="111" t="s">
        <v>476</v>
      </c>
      <c r="AD4" s="141" t="s">
        <v>477</v>
      </c>
      <c r="AE4" s="305" t="s">
        <v>558</v>
      </c>
      <c r="AF4" s="306" t="s">
        <v>559</v>
      </c>
      <c r="AG4" s="306" t="s">
        <v>462</v>
      </c>
      <c r="AH4" s="306" t="s">
        <v>468</v>
      </c>
      <c r="AI4" s="306" t="s">
        <v>461</v>
      </c>
      <c r="AJ4" s="306" t="s">
        <v>545</v>
      </c>
      <c r="AK4" s="307" t="s">
        <v>75</v>
      </c>
      <c r="AL4" s="307" t="s">
        <v>560</v>
      </c>
      <c r="AM4" s="142" t="s">
        <v>561</v>
      </c>
      <c r="AN4" s="306" t="s">
        <v>556</v>
      </c>
      <c r="AO4" s="306" t="s">
        <v>557</v>
      </c>
      <c r="AP4" s="306" t="s">
        <v>563</v>
      </c>
      <c r="AQ4" s="308" t="s">
        <v>562</v>
      </c>
      <c r="AR4" s="302" t="s">
        <v>624</v>
      </c>
      <c r="AS4" s="109" t="s">
        <v>625</v>
      </c>
      <c r="AT4" s="109" t="s">
        <v>626</v>
      </c>
      <c r="AU4" s="109" t="s">
        <v>635</v>
      </c>
      <c r="AV4" s="109" t="s">
        <v>637</v>
      </c>
      <c r="AW4" s="109" t="s">
        <v>636</v>
      </c>
      <c r="AX4" s="109" t="s">
        <v>634</v>
      </c>
      <c r="AY4" s="109" t="s">
        <v>627</v>
      </c>
      <c r="AZ4" s="109" t="s">
        <v>628</v>
      </c>
      <c r="BA4" s="109" t="s">
        <v>629</v>
      </c>
      <c r="BB4" s="109" t="s">
        <v>630</v>
      </c>
      <c r="BC4" s="142" t="s">
        <v>631</v>
      </c>
      <c r="BD4" s="142" t="s">
        <v>632</v>
      </c>
      <c r="BE4" s="142" t="s">
        <v>633</v>
      </c>
      <c r="BF4" s="109"/>
      <c r="BG4" s="109"/>
      <c r="BH4" s="109"/>
      <c r="BI4" s="109"/>
      <c r="BJ4" s="109"/>
      <c r="BK4" s="109"/>
      <c r="BL4" s="109"/>
      <c r="BM4" s="142"/>
      <c r="BN4" s="142"/>
      <c r="BO4" s="142"/>
      <c r="BP4" s="10" t="s">
        <v>6</v>
      </c>
      <c r="BQ4" s="115" t="s">
        <v>23</v>
      </c>
      <c r="BR4" s="115" t="s">
        <v>25</v>
      </c>
      <c r="BS4" s="115" t="s">
        <v>33</v>
      </c>
      <c r="BT4" s="115" t="s">
        <v>37</v>
      </c>
      <c r="BU4" s="115" t="s">
        <v>38</v>
      </c>
      <c r="BV4" s="11" t="s">
        <v>7</v>
      </c>
      <c r="BW4" s="94" t="s">
        <v>8</v>
      </c>
      <c r="BX4" s="94" t="s">
        <v>9</v>
      </c>
      <c r="BY4" s="94" t="s">
        <v>10</v>
      </c>
      <c r="BZ4" s="94" t="s">
        <v>11</v>
      </c>
      <c r="CA4" s="94" t="s">
        <v>12</v>
      </c>
    </row>
    <row r="5" spans="1:81" s="19" customFormat="1" ht="21" thickBot="1" x14ac:dyDescent="0.35">
      <c r="B5" s="14" t="s">
        <v>13</v>
      </c>
      <c r="C5" s="39"/>
      <c r="D5" s="38"/>
      <c r="E5" s="117"/>
      <c r="F5" s="117"/>
      <c r="G5" s="117"/>
      <c r="H5" s="116"/>
      <c r="I5" s="119"/>
      <c r="J5" s="119"/>
      <c r="K5" s="119"/>
      <c r="L5" s="116"/>
      <c r="M5" s="116"/>
      <c r="N5" s="119"/>
      <c r="O5" s="119"/>
      <c r="P5" s="119"/>
      <c r="Q5" s="119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9"/>
      <c r="AC5" s="119"/>
      <c r="AD5" s="119"/>
      <c r="AE5" s="303"/>
      <c r="AF5" s="303"/>
      <c r="AG5" s="303"/>
      <c r="AH5" s="303"/>
      <c r="AI5" s="303"/>
      <c r="AJ5" s="303"/>
      <c r="AK5" s="303"/>
      <c r="AL5" s="303"/>
      <c r="AM5" s="281"/>
      <c r="AN5" s="281"/>
      <c r="AO5" s="281"/>
      <c r="AP5" s="281"/>
      <c r="AQ5" s="304"/>
      <c r="AR5" s="116"/>
      <c r="AS5" s="116"/>
      <c r="AT5" s="116"/>
      <c r="AU5" s="116"/>
      <c r="AV5" s="116"/>
      <c r="AW5" s="116"/>
      <c r="AX5" s="116"/>
      <c r="AY5" s="116"/>
      <c r="AZ5" s="116"/>
      <c r="BA5" s="220"/>
      <c r="BB5" s="118"/>
      <c r="BC5" s="118"/>
      <c r="BD5" s="118"/>
      <c r="BE5" s="118"/>
      <c r="BF5" s="116"/>
      <c r="BG5" s="116"/>
      <c r="BH5" s="116"/>
      <c r="BI5" s="116"/>
      <c r="BJ5" s="116"/>
      <c r="BK5" s="116"/>
      <c r="BL5" s="116"/>
      <c r="BM5" s="118"/>
      <c r="BN5" s="118"/>
      <c r="BO5" s="212"/>
      <c r="BP5" s="366"/>
      <c r="BQ5" s="366"/>
      <c r="BR5" s="366"/>
      <c r="BS5" s="366"/>
      <c r="BT5" s="366"/>
      <c r="BU5" s="367"/>
      <c r="BV5" s="107"/>
      <c r="BW5" s="18"/>
      <c r="BX5" s="18"/>
      <c r="BY5" s="18"/>
      <c r="BZ5" s="18"/>
      <c r="CA5" s="18"/>
    </row>
    <row r="6" spans="1:81" s="19" customFormat="1" ht="21" thickBot="1" x14ac:dyDescent="0.25">
      <c r="A6" s="89"/>
      <c r="B6" s="89" t="s">
        <v>30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 t="s">
        <v>42</v>
      </c>
      <c r="AT6" s="89"/>
      <c r="AU6" s="89"/>
      <c r="AV6" s="89"/>
      <c r="AW6" s="89"/>
      <c r="AX6" s="89"/>
      <c r="AY6" s="89"/>
      <c r="AZ6" s="89"/>
      <c r="BA6" s="150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</row>
    <row r="7" spans="1:81" s="22" customFormat="1" ht="16.5" thickBot="1" x14ac:dyDescent="0.3">
      <c r="A7" s="42"/>
      <c r="B7" s="45" t="s">
        <v>16</v>
      </c>
      <c r="C7" s="46"/>
      <c r="D7" s="47"/>
      <c r="E7" s="21" t="e">
        <f t="shared" ref="E7:R7" si="0">AVERAGE(E8:E52)</f>
        <v>#DIV/0!</v>
      </c>
      <c r="F7" s="21">
        <f t="shared" si="0"/>
        <v>73.488888888888894</v>
      </c>
      <c r="G7" s="21">
        <f t="shared" si="0"/>
        <v>86.155555555555551</v>
      </c>
      <c r="H7" s="21">
        <f t="shared" si="0"/>
        <v>74.666666666666671</v>
      </c>
      <c r="I7" s="21">
        <f t="shared" si="0"/>
        <v>79.355555555555554</v>
      </c>
      <c r="J7" s="21">
        <f t="shared" si="0"/>
        <v>80.177777777777777</v>
      </c>
      <c r="K7" s="21">
        <f t="shared" si="0"/>
        <v>77.555555555555557</v>
      </c>
      <c r="L7" s="21">
        <f t="shared" si="0"/>
        <v>81.288888888888891</v>
      </c>
      <c r="M7" s="21">
        <f t="shared" si="0"/>
        <v>75.400000000000006</v>
      </c>
      <c r="N7" s="21">
        <f t="shared" si="0"/>
        <v>86.6</v>
      </c>
      <c r="O7" s="21">
        <f t="shared" si="0"/>
        <v>78.666666666666671</v>
      </c>
      <c r="P7" s="21">
        <f t="shared" si="0"/>
        <v>79.266666666666666</v>
      </c>
      <c r="Q7" s="21">
        <f t="shared" si="0"/>
        <v>73.844444444444449</v>
      </c>
      <c r="R7" s="21">
        <f t="shared" si="0"/>
        <v>74.422222222222217</v>
      </c>
      <c r="S7" s="21"/>
      <c r="T7" s="21"/>
      <c r="U7" s="21"/>
      <c r="V7" s="21"/>
      <c r="W7" s="21">
        <f t="shared" ref="W7:AM7" si="1">AVERAGE(W8:W52)</f>
        <v>91.8</v>
      </c>
      <c r="X7" s="21">
        <f t="shared" si="1"/>
        <v>90</v>
      </c>
      <c r="Y7" s="21">
        <f t="shared" si="1"/>
        <v>86</v>
      </c>
      <c r="Z7" s="21">
        <f t="shared" si="1"/>
        <v>77.424242424242422</v>
      </c>
      <c r="AA7" s="21">
        <f t="shared" si="1"/>
        <v>76.177777777777777</v>
      </c>
      <c r="AB7" s="21">
        <f t="shared" si="1"/>
        <v>83.13333333333334</v>
      </c>
      <c r="AC7" s="21">
        <f t="shared" si="1"/>
        <v>81.400000000000006</v>
      </c>
      <c r="AD7" s="21">
        <f t="shared" si="1"/>
        <v>82.13333333333334</v>
      </c>
      <c r="AE7" s="21">
        <f t="shared" si="1"/>
        <v>77.222222222222229</v>
      </c>
      <c r="AF7" s="21">
        <f t="shared" si="1"/>
        <v>81.8</v>
      </c>
      <c r="AG7" s="21">
        <f t="shared" si="1"/>
        <v>90.2</v>
      </c>
      <c r="AH7" s="21">
        <f t="shared" si="1"/>
        <v>82</v>
      </c>
      <c r="AI7" s="21">
        <f t="shared" si="1"/>
        <v>84</v>
      </c>
      <c r="AJ7" s="21">
        <f t="shared" si="1"/>
        <v>78.151515151515156</v>
      </c>
      <c r="AK7" s="21">
        <f t="shared" si="1"/>
        <v>78.222222222222229</v>
      </c>
      <c r="AL7" s="21">
        <f t="shared" si="1"/>
        <v>79.777777777777771</v>
      </c>
      <c r="AM7" s="21">
        <f t="shared" si="1"/>
        <v>75.311111111111117</v>
      </c>
      <c r="AN7" s="21"/>
      <c r="AO7" s="21" t="e">
        <f t="shared" ref="AO7:AT7" si="2">AVERAGE(AO8:AO52)</f>
        <v>#DIV/0!</v>
      </c>
      <c r="AP7" s="21">
        <f t="shared" si="2"/>
        <v>70</v>
      </c>
      <c r="AQ7" s="21">
        <f t="shared" si="2"/>
        <v>60</v>
      </c>
      <c r="AR7" s="21">
        <f t="shared" si="2"/>
        <v>84</v>
      </c>
      <c r="AS7" s="21">
        <f t="shared" si="2"/>
        <v>60</v>
      </c>
      <c r="AT7" s="21">
        <f t="shared" si="2"/>
        <v>81</v>
      </c>
      <c r="AU7" s="21"/>
      <c r="AV7" s="21"/>
      <c r="AW7" s="21"/>
      <c r="AX7" s="21"/>
      <c r="AY7" s="21">
        <f t="shared" ref="AY7:BV7" si="3">AVERAGE(AY8:AY52)</f>
        <v>69.939393939393938</v>
      </c>
      <c r="AZ7" s="21">
        <f t="shared" si="3"/>
        <v>74.111111111111114</v>
      </c>
      <c r="BA7" s="21">
        <f t="shared" si="3"/>
        <v>74.86666666666666</v>
      </c>
      <c r="BB7" s="21">
        <f t="shared" si="3"/>
        <v>63.422222222222224</v>
      </c>
      <c r="BC7" s="21">
        <f t="shared" si="3"/>
        <v>85.422222222222217</v>
      </c>
      <c r="BD7" s="21">
        <f t="shared" si="3"/>
        <v>62.355555555555554</v>
      </c>
      <c r="BE7" s="21">
        <f t="shared" si="3"/>
        <v>77.577777777777783</v>
      </c>
      <c r="BF7" s="21" t="e">
        <f t="shared" si="3"/>
        <v>#DIV/0!</v>
      </c>
      <c r="BG7" s="21" t="e">
        <f t="shared" si="3"/>
        <v>#DIV/0!</v>
      </c>
      <c r="BH7" s="21" t="e">
        <f t="shared" si="3"/>
        <v>#DIV/0!</v>
      </c>
      <c r="BI7" s="21" t="e">
        <f t="shared" si="3"/>
        <v>#DIV/0!</v>
      </c>
      <c r="BJ7" s="21" t="e">
        <f t="shared" si="3"/>
        <v>#DIV/0!</v>
      </c>
      <c r="BK7" s="21" t="e">
        <f t="shared" si="3"/>
        <v>#DIV/0!</v>
      </c>
      <c r="BL7" s="21" t="e">
        <f t="shared" si="3"/>
        <v>#DIV/0!</v>
      </c>
      <c r="BM7" s="21" t="e">
        <f t="shared" si="3"/>
        <v>#DIV/0!</v>
      </c>
      <c r="BN7" s="21" t="e">
        <f t="shared" si="3"/>
        <v>#DIV/0!</v>
      </c>
      <c r="BO7" s="21" t="e">
        <f t="shared" si="3"/>
        <v>#DIV/0!</v>
      </c>
      <c r="BP7" s="21">
        <f t="shared" si="3"/>
        <v>78.566666666666634</v>
      </c>
      <c r="BQ7" s="21">
        <f t="shared" si="3"/>
        <v>79.177777777777763</v>
      </c>
      <c r="BR7" s="21">
        <f t="shared" si="3"/>
        <v>80.422480620155042</v>
      </c>
      <c r="BS7" s="21">
        <f t="shared" si="3"/>
        <v>80.244186046511601</v>
      </c>
      <c r="BT7" s="21">
        <f t="shared" si="3"/>
        <v>80.558035714285722</v>
      </c>
      <c r="BU7" s="21" t="e">
        <f t="shared" si="3"/>
        <v>#DIV/0!</v>
      </c>
      <c r="BV7" s="21">
        <f t="shared" si="3"/>
        <v>82.074921956295498</v>
      </c>
      <c r="BW7" s="18"/>
      <c r="BX7" s="18"/>
      <c r="BY7" s="18"/>
      <c r="BZ7" s="18"/>
      <c r="CA7" s="18"/>
    </row>
    <row r="8" spans="1:81" s="22" customFormat="1" ht="18" x14ac:dyDescent="0.25">
      <c r="A8" s="65">
        <v>1</v>
      </c>
      <c r="B8" s="132" t="s">
        <v>215</v>
      </c>
      <c r="C8" s="48" t="s">
        <v>92</v>
      </c>
      <c r="D8" s="56"/>
      <c r="E8" s="223"/>
      <c r="F8" s="223">
        <v>90</v>
      </c>
      <c r="G8" s="223">
        <v>98</v>
      </c>
      <c r="H8" s="223">
        <v>84</v>
      </c>
      <c r="I8" s="223">
        <v>79</v>
      </c>
      <c r="J8" s="223">
        <v>84</v>
      </c>
      <c r="K8" s="223">
        <v>74</v>
      </c>
      <c r="L8" s="223">
        <v>96</v>
      </c>
      <c r="M8" s="223">
        <v>88</v>
      </c>
      <c r="N8" s="223">
        <v>94</v>
      </c>
      <c r="O8" s="223">
        <v>92</v>
      </c>
      <c r="P8" s="223">
        <v>87</v>
      </c>
      <c r="Q8" s="223">
        <v>82</v>
      </c>
      <c r="R8" s="223">
        <v>90</v>
      </c>
      <c r="S8" s="223"/>
      <c r="T8" s="223"/>
      <c r="U8" s="223"/>
      <c r="V8" s="223"/>
      <c r="W8" s="223"/>
      <c r="X8" s="223"/>
      <c r="Y8" s="223">
        <v>95</v>
      </c>
      <c r="Z8" s="223"/>
      <c r="AA8" s="223">
        <v>77</v>
      </c>
      <c r="AB8" s="223">
        <v>61</v>
      </c>
      <c r="AC8" s="223">
        <v>75</v>
      </c>
      <c r="AD8" s="223">
        <v>90</v>
      </c>
      <c r="AE8" s="224">
        <v>89</v>
      </c>
      <c r="AF8" s="186">
        <v>90</v>
      </c>
      <c r="AG8" s="186"/>
      <c r="AH8" s="186"/>
      <c r="AI8" s="186">
        <v>94</v>
      </c>
      <c r="AJ8" s="186"/>
      <c r="AK8" s="186">
        <v>90</v>
      </c>
      <c r="AL8" s="186">
        <v>88</v>
      </c>
      <c r="AM8" s="186">
        <v>86</v>
      </c>
      <c r="AN8" s="186"/>
      <c r="AO8" s="186"/>
      <c r="AP8" s="186"/>
      <c r="AQ8" s="186"/>
      <c r="AR8" s="221"/>
      <c r="AS8" s="221"/>
      <c r="AT8" s="221">
        <v>98</v>
      </c>
      <c r="AU8" s="221"/>
      <c r="AV8" s="221"/>
      <c r="AW8" s="221"/>
      <c r="AX8" s="221"/>
      <c r="AY8" s="221"/>
      <c r="AZ8" s="221">
        <v>90</v>
      </c>
      <c r="BA8" s="221">
        <v>93</v>
      </c>
      <c r="BB8" s="221">
        <v>87</v>
      </c>
      <c r="BC8" s="221">
        <v>95</v>
      </c>
      <c r="BD8" s="221">
        <v>85</v>
      </c>
      <c r="BE8" s="221">
        <v>98</v>
      </c>
      <c r="BF8" s="221"/>
      <c r="BG8" s="221"/>
      <c r="BH8" s="221"/>
      <c r="BI8" s="221"/>
      <c r="BJ8" s="221"/>
      <c r="BK8" s="221"/>
      <c r="BL8" s="221"/>
      <c r="BM8" s="221"/>
      <c r="BN8" s="221"/>
      <c r="BO8" s="221"/>
      <c r="BP8" s="40">
        <f t="shared" ref="BP8:BP39" si="4">IF(COUNTIF(E8:K8,"&gt;59")=COUNTA(E8:K8),(IF(COUNTA(E8:K8&gt;0),SUM(E8:K8)/COUNT(E8:K8),"св")),"Нет п/оц.")</f>
        <v>84.833333333333329</v>
      </c>
      <c r="BQ8" s="40">
        <f t="shared" ref="BQ8:BQ39" si="5">IF(COUNTIF(L8:Q8,"&gt;59")=COUNTA(L8:Q8),(IF(COUNTA(L8:Q8&gt;0),SUM(L8:Q8)/COUNT(L8:Q8),"св")),"Нет п/оц.")</f>
        <v>89.833333333333329</v>
      </c>
      <c r="BR8" s="74">
        <f t="shared" ref="BR8:BR39" si="6">IF(COUNTIF(R8:AD8,"&gt;59")=COUNTA(R8:AD8),(IF(COUNTA(R8:AD8&gt;0),SUM(R8:AD8)/COUNT(R8:AD8),"св")),"Нет п/оц.")</f>
        <v>81.333333333333329</v>
      </c>
      <c r="BS8" s="74">
        <f t="shared" ref="BS8:BS39" si="7">IF(COUNTIF(AE8:AQ8,"&gt;59")=COUNTA(AE8:AQ8),(IF(COUNTA(AE8:AQ8&gt;0),SUM(AE8:AQ8)/COUNT(AE8:AQ8),"св")),"Нет п/оц.")</f>
        <v>89.5</v>
      </c>
      <c r="BT8" s="74">
        <f t="shared" ref="BT8:BT39" si="8">IF(COUNTIF(AR8:BE8,"&gt;59")=COUNTA(AR8:BE8),(IF(COUNTA(AR8:BE8&gt;0),SUM(AR8:BE8)/COUNT(AR8:BE8),"св")),"Нет п/оц.")</f>
        <v>92.285714285714292</v>
      </c>
      <c r="BU8" s="74" t="e">
        <f t="shared" ref="BU8:BU39" si="9">IF(COUNTIF(BF8:BO8,"&gt;59")=COUNTA(BF8:BO8),(IF(COUNTA(BF8:BO8&gt;0),SUM(BF8:BO8)/COUNT(BF8:BO8),"св")),"Нет п/оц.")</f>
        <v>#DIV/0!</v>
      </c>
      <c r="BV8" s="25">
        <f>IF(COUNTIF(E8:BO8,"&gt;59")=COUNTA(E8:BO8),(IF(COUNTA(E8:BO8)&gt;0,SUM(E8:BO8)/COUNT(E8:BO8),"св")),"Нет п/оц.")</f>
        <v>87.709677419354833</v>
      </c>
      <c r="BW8" s="24">
        <f t="shared" ref="BW8:BW39" si="10">COUNTIF(E8:BO8,"&gt;=90")</f>
        <v>16</v>
      </c>
      <c r="BX8" s="24">
        <f t="shared" ref="BX8:BX39" si="11">COUNTIFS(E8:BO8,"&gt;=74",E8:BO8,"&lt;90")</f>
        <v>14</v>
      </c>
      <c r="BY8" s="24">
        <f t="shared" ref="BY8:BY39" si="12">COUNTIFS(E8:BO8,"&gt;=60",E8:BO8,"&lt;74")</f>
        <v>1</v>
      </c>
      <c r="BZ8" s="24">
        <f t="shared" ref="BZ8:BZ39" si="13">BY8+BX8+BW8</f>
        <v>31</v>
      </c>
      <c r="CA8" s="239">
        <f t="shared" ref="CA8:CA39" si="14">BW8/BZ8*100</f>
        <v>51.612903225806448</v>
      </c>
      <c r="CC8" s="22">
        <f t="shared" ref="CC8:CC39" si="15">COUNTIF(E8:BO8,"&lt;60")+COUNTIF(E8:BO8,"=нз")</f>
        <v>0</v>
      </c>
    </row>
    <row r="9" spans="1:81" s="22" customFormat="1" ht="18" x14ac:dyDescent="0.25">
      <c r="A9" s="65">
        <v>2</v>
      </c>
      <c r="B9" s="132" t="s">
        <v>216</v>
      </c>
      <c r="C9" s="48" t="s">
        <v>92</v>
      </c>
      <c r="D9" s="56"/>
      <c r="E9" s="223"/>
      <c r="F9" s="223">
        <v>75</v>
      </c>
      <c r="G9" s="223">
        <v>75</v>
      </c>
      <c r="H9" s="223">
        <v>83</v>
      </c>
      <c r="I9" s="223">
        <v>86</v>
      </c>
      <c r="J9" s="223">
        <v>91</v>
      </c>
      <c r="K9" s="223">
        <v>91</v>
      </c>
      <c r="L9" s="223">
        <v>82</v>
      </c>
      <c r="M9" s="223">
        <v>68</v>
      </c>
      <c r="N9" s="223">
        <v>100</v>
      </c>
      <c r="O9" s="223">
        <v>79</v>
      </c>
      <c r="P9" s="223">
        <v>91</v>
      </c>
      <c r="Q9" s="223">
        <v>75</v>
      </c>
      <c r="R9" s="223">
        <v>91</v>
      </c>
      <c r="S9" s="223"/>
      <c r="T9" s="223"/>
      <c r="U9" s="223"/>
      <c r="V9" s="223"/>
      <c r="W9" s="223"/>
      <c r="X9" s="223"/>
      <c r="Y9" s="223"/>
      <c r="Z9" s="223">
        <v>90</v>
      </c>
      <c r="AA9" s="223">
        <v>83</v>
      </c>
      <c r="AB9" s="223">
        <v>85</v>
      </c>
      <c r="AC9" s="223">
        <v>98</v>
      </c>
      <c r="AD9" s="223">
        <v>97</v>
      </c>
      <c r="AE9" s="224">
        <v>90</v>
      </c>
      <c r="AF9" s="186">
        <v>91</v>
      </c>
      <c r="AG9" s="186"/>
      <c r="AH9" s="186"/>
      <c r="AI9" s="186"/>
      <c r="AJ9" s="186">
        <v>97</v>
      </c>
      <c r="AK9" s="186">
        <v>88</v>
      </c>
      <c r="AL9" s="186">
        <v>90</v>
      </c>
      <c r="AM9" s="186">
        <v>83</v>
      </c>
      <c r="AN9" s="186"/>
      <c r="AO9" s="186"/>
      <c r="AP9" s="186"/>
      <c r="AQ9" s="186"/>
      <c r="AR9" s="221"/>
      <c r="AS9" s="221"/>
      <c r="AT9" s="221"/>
      <c r="AU9" s="221"/>
      <c r="AV9" s="221"/>
      <c r="AW9" s="221"/>
      <c r="AX9" s="221"/>
      <c r="AY9" s="221">
        <v>95</v>
      </c>
      <c r="AZ9" s="221">
        <v>90</v>
      </c>
      <c r="BA9" s="221">
        <v>92</v>
      </c>
      <c r="BB9" s="221">
        <v>88</v>
      </c>
      <c r="BC9" s="221">
        <v>94</v>
      </c>
      <c r="BD9" s="221">
        <v>75</v>
      </c>
      <c r="BE9" s="221">
        <v>83</v>
      </c>
      <c r="BF9" s="221"/>
      <c r="BG9" s="221"/>
      <c r="BH9" s="221"/>
      <c r="BI9" s="221"/>
      <c r="BJ9" s="221"/>
      <c r="BK9" s="221"/>
      <c r="BL9" s="221"/>
      <c r="BM9" s="221"/>
      <c r="BN9" s="221"/>
      <c r="BO9" s="221"/>
      <c r="BP9" s="40">
        <f t="shared" si="4"/>
        <v>83.5</v>
      </c>
      <c r="BQ9" s="40">
        <f t="shared" si="5"/>
        <v>82.5</v>
      </c>
      <c r="BR9" s="74">
        <f t="shared" si="6"/>
        <v>90.666666666666671</v>
      </c>
      <c r="BS9" s="74">
        <f t="shared" si="7"/>
        <v>89.833333333333329</v>
      </c>
      <c r="BT9" s="74">
        <f t="shared" si="8"/>
        <v>88.142857142857139</v>
      </c>
      <c r="BU9" s="74" t="e">
        <f t="shared" si="9"/>
        <v>#DIV/0!</v>
      </c>
      <c r="BV9" s="25">
        <f t="shared" ref="BV9:BV39" si="16">IF(COUNTIF(E9:BO9,"&gt;59")=COUNTA(E9:BO9),(IF(COUNTA(E9:BO9)&gt;0,SUM(E9:BO9)/COUNT(E9:BO9),"св")),"Нет п/оц.")</f>
        <v>86.967741935483872</v>
      </c>
      <c r="BW9" s="24">
        <f t="shared" si="10"/>
        <v>16</v>
      </c>
      <c r="BX9" s="24">
        <f t="shared" si="11"/>
        <v>14</v>
      </c>
      <c r="BY9" s="24">
        <f t="shared" si="12"/>
        <v>1</v>
      </c>
      <c r="BZ9" s="238">
        <f t="shared" si="13"/>
        <v>31</v>
      </c>
      <c r="CA9" s="73">
        <f t="shared" si="14"/>
        <v>51.612903225806448</v>
      </c>
      <c r="CC9" s="22">
        <f t="shared" si="15"/>
        <v>0</v>
      </c>
    </row>
    <row r="10" spans="1:81" s="22" customFormat="1" ht="18" x14ac:dyDescent="0.25">
      <c r="A10" s="65">
        <v>3</v>
      </c>
      <c r="B10" s="132" t="s">
        <v>217</v>
      </c>
      <c r="C10" s="48" t="s">
        <v>92</v>
      </c>
      <c r="D10" s="56"/>
      <c r="E10" s="223"/>
      <c r="F10" s="223">
        <v>74</v>
      </c>
      <c r="G10" s="223">
        <v>95</v>
      </c>
      <c r="H10" s="223">
        <v>86</v>
      </c>
      <c r="I10" s="223">
        <v>85</v>
      </c>
      <c r="J10" s="223">
        <v>93</v>
      </c>
      <c r="K10" s="223">
        <v>82</v>
      </c>
      <c r="L10" s="223">
        <v>99</v>
      </c>
      <c r="M10" s="223">
        <v>86</v>
      </c>
      <c r="N10" s="223">
        <v>100</v>
      </c>
      <c r="O10" s="223">
        <v>75</v>
      </c>
      <c r="P10" s="223">
        <v>100</v>
      </c>
      <c r="Q10" s="223">
        <v>91</v>
      </c>
      <c r="R10" s="223">
        <v>97</v>
      </c>
      <c r="S10" s="223"/>
      <c r="T10" s="223"/>
      <c r="U10" s="223"/>
      <c r="V10" s="223"/>
      <c r="W10" s="223"/>
      <c r="X10" s="223"/>
      <c r="Y10" s="223"/>
      <c r="Z10" s="223">
        <v>90</v>
      </c>
      <c r="AA10" s="223">
        <v>95</v>
      </c>
      <c r="AB10" s="223">
        <v>88</v>
      </c>
      <c r="AC10" s="223">
        <v>100</v>
      </c>
      <c r="AD10" s="223">
        <v>100</v>
      </c>
      <c r="AE10" s="224">
        <v>96</v>
      </c>
      <c r="AF10" s="186">
        <v>94</v>
      </c>
      <c r="AG10" s="186"/>
      <c r="AH10" s="186"/>
      <c r="AI10" s="186"/>
      <c r="AJ10" s="186">
        <v>92</v>
      </c>
      <c r="AK10" s="186">
        <v>94</v>
      </c>
      <c r="AL10" s="186">
        <v>95</v>
      </c>
      <c r="AM10" s="186">
        <v>90</v>
      </c>
      <c r="AN10" s="186"/>
      <c r="AO10" s="186"/>
      <c r="AP10" s="186"/>
      <c r="AQ10" s="186"/>
      <c r="AR10" s="221"/>
      <c r="AS10" s="221"/>
      <c r="AT10" s="221"/>
      <c r="AU10" s="221"/>
      <c r="AV10" s="221"/>
      <c r="AW10" s="221"/>
      <c r="AX10" s="221"/>
      <c r="AY10" s="221">
        <v>93</v>
      </c>
      <c r="AZ10" s="221">
        <v>92</v>
      </c>
      <c r="BA10" s="221">
        <v>92</v>
      </c>
      <c r="BB10" s="221">
        <v>93</v>
      </c>
      <c r="BC10" s="221">
        <v>97</v>
      </c>
      <c r="BD10" s="221">
        <v>81</v>
      </c>
      <c r="BE10" s="221">
        <v>95</v>
      </c>
      <c r="BF10" s="221"/>
      <c r="BG10" s="221"/>
      <c r="BH10" s="221"/>
      <c r="BI10" s="221"/>
      <c r="BJ10" s="221"/>
      <c r="BK10" s="221"/>
      <c r="BL10" s="221"/>
      <c r="BM10" s="221"/>
      <c r="BN10" s="221"/>
      <c r="BO10" s="221"/>
      <c r="BP10" s="40">
        <f t="shared" si="4"/>
        <v>85.833333333333329</v>
      </c>
      <c r="BQ10" s="40">
        <f t="shared" si="5"/>
        <v>91.833333333333329</v>
      </c>
      <c r="BR10" s="74">
        <f t="shared" si="6"/>
        <v>95</v>
      </c>
      <c r="BS10" s="74">
        <f t="shared" si="7"/>
        <v>93.5</v>
      </c>
      <c r="BT10" s="74">
        <f t="shared" si="8"/>
        <v>91.857142857142861</v>
      </c>
      <c r="BU10" s="74" t="e">
        <f t="shared" si="9"/>
        <v>#DIV/0!</v>
      </c>
      <c r="BV10" s="25">
        <f t="shared" si="16"/>
        <v>91.612903225806448</v>
      </c>
      <c r="BW10" s="24">
        <f t="shared" si="10"/>
        <v>23</v>
      </c>
      <c r="BX10" s="24">
        <f t="shared" si="11"/>
        <v>8</v>
      </c>
      <c r="BY10" s="24">
        <f t="shared" si="12"/>
        <v>0</v>
      </c>
      <c r="BZ10" s="24">
        <f t="shared" si="13"/>
        <v>31</v>
      </c>
      <c r="CA10" s="25">
        <f t="shared" si="14"/>
        <v>74.193548387096769</v>
      </c>
      <c r="CC10" s="22">
        <f t="shared" si="15"/>
        <v>0</v>
      </c>
    </row>
    <row r="11" spans="1:81" s="22" customFormat="1" ht="18" x14ac:dyDescent="0.25">
      <c r="A11" s="65">
        <v>4</v>
      </c>
      <c r="B11" s="132" t="s">
        <v>218</v>
      </c>
      <c r="C11" s="48" t="s">
        <v>92</v>
      </c>
      <c r="D11" s="56"/>
      <c r="E11" s="223"/>
      <c r="F11" s="223">
        <v>90</v>
      </c>
      <c r="G11" s="223">
        <v>99</v>
      </c>
      <c r="H11" s="223">
        <v>94</v>
      </c>
      <c r="I11" s="223">
        <v>95</v>
      </c>
      <c r="J11" s="223">
        <v>97</v>
      </c>
      <c r="K11" s="223">
        <v>94</v>
      </c>
      <c r="L11" s="223">
        <v>94</v>
      </c>
      <c r="M11" s="223">
        <v>97</v>
      </c>
      <c r="N11" s="223">
        <v>100</v>
      </c>
      <c r="O11" s="223">
        <v>94</v>
      </c>
      <c r="P11" s="223">
        <v>99</v>
      </c>
      <c r="Q11" s="223">
        <v>94</v>
      </c>
      <c r="R11" s="223">
        <v>90</v>
      </c>
      <c r="S11" s="223"/>
      <c r="T11" s="223"/>
      <c r="U11" s="223"/>
      <c r="V11" s="223"/>
      <c r="W11" s="223"/>
      <c r="X11" s="223"/>
      <c r="Y11" s="223"/>
      <c r="Z11" s="223">
        <v>94</v>
      </c>
      <c r="AA11" s="223">
        <v>94</v>
      </c>
      <c r="AB11" s="223">
        <v>97</v>
      </c>
      <c r="AC11" s="223">
        <v>100</v>
      </c>
      <c r="AD11" s="223">
        <v>100</v>
      </c>
      <c r="AE11" s="224">
        <v>91</v>
      </c>
      <c r="AF11" s="186">
        <v>95</v>
      </c>
      <c r="AG11" s="186"/>
      <c r="AH11" s="186"/>
      <c r="AI11" s="186"/>
      <c r="AJ11" s="186">
        <v>95</v>
      </c>
      <c r="AK11" s="186">
        <v>93</v>
      </c>
      <c r="AL11" s="186">
        <v>99</v>
      </c>
      <c r="AM11" s="186">
        <v>91</v>
      </c>
      <c r="AN11" s="186"/>
      <c r="AO11" s="186"/>
      <c r="AP11" s="186"/>
      <c r="AQ11" s="186"/>
      <c r="AR11" s="221"/>
      <c r="AS11" s="221"/>
      <c r="AT11" s="221"/>
      <c r="AU11" s="221"/>
      <c r="AV11" s="221"/>
      <c r="AW11" s="221"/>
      <c r="AX11" s="221"/>
      <c r="AY11" s="221">
        <v>95</v>
      </c>
      <c r="AZ11" s="221">
        <v>75</v>
      </c>
      <c r="BA11" s="221">
        <v>90</v>
      </c>
      <c r="BB11" s="221">
        <v>93</v>
      </c>
      <c r="BC11" s="221">
        <v>94</v>
      </c>
      <c r="BD11" s="221">
        <v>80</v>
      </c>
      <c r="BE11" s="221">
        <v>92</v>
      </c>
      <c r="BF11" s="221"/>
      <c r="BG11" s="221"/>
      <c r="BH11" s="221"/>
      <c r="BI11" s="221"/>
      <c r="BJ11" s="221"/>
      <c r="BK11" s="221"/>
      <c r="BL11" s="221"/>
      <c r="BM11" s="221"/>
      <c r="BN11" s="221"/>
      <c r="BO11" s="221"/>
      <c r="BP11" s="40">
        <f t="shared" si="4"/>
        <v>94.833333333333329</v>
      </c>
      <c r="BQ11" s="40">
        <f t="shared" si="5"/>
        <v>96.333333333333329</v>
      </c>
      <c r="BR11" s="74">
        <f t="shared" si="6"/>
        <v>95.833333333333329</v>
      </c>
      <c r="BS11" s="74">
        <f t="shared" si="7"/>
        <v>94</v>
      </c>
      <c r="BT11" s="74">
        <f t="shared" si="8"/>
        <v>88.428571428571431</v>
      </c>
      <c r="BU11" s="74" t="e">
        <f t="shared" si="9"/>
        <v>#DIV/0!</v>
      </c>
      <c r="BV11" s="25">
        <f t="shared" si="16"/>
        <v>93.709677419354833</v>
      </c>
      <c r="BW11" s="24">
        <f t="shared" si="10"/>
        <v>29</v>
      </c>
      <c r="BX11" s="24">
        <f t="shared" si="11"/>
        <v>2</v>
      </c>
      <c r="BY11" s="24">
        <f t="shared" si="12"/>
        <v>0</v>
      </c>
      <c r="BZ11" s="24">
        <f t="shared" si="13"/>
        <v>31</v>
      </c>
      <c r="CA11" s="25">
        <f t="shared" si="14"/>
        <v>93.548387096774192</v>
      </c>
      <c r="CC11" s="22">
        <f t="shared" si="15"/>
        <v>0</v>
      </c>
    </row>
    <row r="12" spans="1:81" s="22" customFormat="1" ht="18" x14ac:dyDescent="0.25">
      <c r="A12" s="65">
        <v>5</v>
      </c>
      <c r="B12" s="132" t="s">
        <v>219</v>
      </c>
      <c r="C12" s="48" t="s">
        <v>92</v>
      </c>
      <c r="D12" s="56"/>
      <c r="E12" s="223"/>
      <c r="F12" s="223">
        <v>82</v>
      </c>
      <c r="G12" s="223">
        <v>98</v>
      </c>
      <c r="H12" s="223">
        <v>85</v>
      </c>
      <c r="I12" s="223">
        <v>92</v>
      </c>
      <c r="J12" s="223">
        <v>86</v>
      </c>
      <c r="K12" s="223">
        <v>74</v>
      </c>
      <c r="L12" s="223">
        <v>97</v>
      </c>
      <c r="M12" s="223">
        <v>82</v>
      </c>
      <c r="N12" s="223">
        <v>87</v>
      </c>
      <c r="O12" s="223">
        <v>92</v>
      </c>
      <c r="P12" s="223">
        <v>99</v>
      </c>
      <c r="Q12" s="223">
        <v>82</v>
      </c>
      <c r="R12" s="223">
        <v>82</v>
      </c>
      <c r="S12" s="223"/>
      <c r="T12" s="223"/>
      <c r="U12" s="223"/>
      <c r="V12" s="223"/>
      <c r="W12" s="223">
        <v>95</v>
      </c>
      <c r="X12" s="223"/>
      <c r="Y12" s="223"/>
      <c r="Z12" s="223"/>
      <c r="AA12" s="223">
        <v>75</v>
      </c>
      <c r="AB12" s="223">
        <v>88</v>
      </c>
      <c r="AC12" s="223">
        <v>85</v>
      </c>
      <c r="AD12" s="223">
        <v>82</v>
      </c>
      <c r="AE12" s="224">
        <v>91</v>
      </c>
      <c r="AF12" s="186">
        <v>95</v>
      </c>
      <c r="AG12" s="186">
        <v>92</v>
      </c>
      <c r="AH12" s="186"/>
      <c r="AI12" s="186"/>
      <c r="AJ12" s="186"/>
      <c r="AK12" s="186">
        <v>83</v>
      </c>
      <c r="AL12" s="186">
        <v>80</v>
      </c>
      <c r="AM12" s="186">
        <v>70</v>
      </c>
      <c r="AN12" s="186"/>
      <c r="AO12" s="186"/>
      <c r="AP12" s="186"/>
      <c r="AQ12" s="186"/>
      <c r="AR12" s="221">
        <v>90</v>
      </c>
      <c r="AS12" s="221"/>
      <c r="AT12" s="221"/>
      <c r="AU12" s="221"/>
      <c r="AV12" s="221"/>
      <c r="AW12" s="221"/>
      <c r="AX12" s="221"/>
      <c r="AY12" s="221"/>
      <c r="AZ12" s="221">
        <v>82</v>
      </c>
      <c r="BA12" s="221">
        <v>87</v>
      </c>
      <c r="BB12" s="221">
        <v>84</v>
      </c>
      <c r="BC12" s="221">
        <v>91</v>
      </c>
      <c r="BD12" s="221">
        <v>74</v>
      </c>
      <c r="BE12" s="221">
        <v>91</v>
      </c>
      <c r="BF12" s="221"/>
      <c r="BG12" s="221"/>
      <c r="BH12" s="221"/>
      <c r="BI12" s="221"/>
      <c r="BJ12" s="221"/>
      <c r="BK12" s="221"/>
      <c r="BL12" s="221"/>
      <c r="BM12" s="221"/>
      <c r="BN12" s="221"/>
      <c r="BO12" s="221"/>
      <c r="BP12" s="40">
        <f t="shared" si="4"/>
        <v>86.166666666666671</v>
      </c>
      <c r="BQ12" s="40">
        <f t="shared" si="5"/>
        <v>89.833333333333329</v>
      </c>
      <c r="BR12" s="74">
        <f t="shared" si="6"/>
        <v>84.5</v>
      </c>
      <c r="BS12" s="74">
        <f t="shared" si="7"/>
        <v>85.166666666666671</v>
      </c>
      <c r="BT12" s="74">
        <f t="shared" si="8"/>
        <v>85.571428571428569</v>
      </c>
      <c r="BU12" s="74" t="e">
        <f t="shared" si="9"/>
        <v>#DIV/0!</v>
      </c>
      <c r="BV12" s="25">
        <f t="shared" si="16"/>
        <v>86.225806451612897</v>
      </c>
      <c r="BW12" s="24">
        <f t="shared" si="10"/>
        <v>12</v>
      </c>
      <c r="BX12" s="24">
        <f t="shared" si="11"/>
        <v>18</v>
      </c>
      <c r="BY12" s="24">
        <f t="shared" si="12"/>
        <v>1</v>
      </c>
      <c r="BZ12" s="24">
        <f t="shared" si="13"/>
        <v>31</v>
      </c>
      <c r="CA12" s="25">
        <f t="shared" si="14"/>
        <v>38.70967741935484</v>
      </c>
      <c r="CC12" s="22">
        <f t="shared" si="15"/>
        <v>0</v>
      </c>
    </row>
    <row r="13" spans="1:81" s="206" customFormat="1" ht="18" x14ac:dyDescent="0.25">
      <c r="A13" s="65">
        <v>6</v>
      </c>
      <c r="B13" s="132" t="s">
        <v>220</v>
      </c>
      <c r="C13" s="48" t="s">
        <v>92</v>
      </c>
      <c r="D13" s="56"/>
      <c r="E13" s="229"/>
      <c r="F13" s="229">
        <v>76</v>
      </c>
      <c r="G13" s="229">
        <v>89</v>
      </c>
      <c r="H13" s="229">
        <v>65</v>
      </c>
      <c r="I13" s="229">
        <v>79</v>
      </c>
      <c r="J13" s="229">
        <v>84</v>
      </c>
      <c r="K13" s="229">
        <v>90</v>
      </c>
      <c r="L13" s="229">
        <v>92</v>
      </c>
      <c r="M13" s="229">
        <v>74</v>
      </c>
      <c r="N13" s="229">
        <v>94</v>
      </c>
      <c r="O13" s="229">
        <v>77</v>
      </c>
      <c r="P13" s="229">
        <v>97</v>
      </c>
      <c r="Q13" s="229">
        <v>70</v>
      </c>
      <c r="R13" s="229">
        <v>69</v>
      </c>
      <c r="S13" s="229"/>
      <c r="T13" s="229"/>
      <c r="U13" s="229"/>
      <c r="V13" s="229"/>
      <c r="W13" s="229"/>
      <c r="X13" s="229"/>
      <c r="Y13" s="229">
        <v>82</v>
      </c>
      <c r="Z13" s="229"/>
      <c r="AA13" s="229">
        <v>65</v>
      </c>
      <c r="AB13" s="229">
        <v>68</v>
      </c>
      <c r="AC13" s="229">
        <v>75</v>
      </c>
      <c r="AD13" s="229">
        <v>77</v>
      </c>
      <c r="AE13" s="230">
        <v>70</v>
      </c>
      <c r="AF13" s="231">
        <v>85</v>
      </c>
      <c r="AG13" s="231"/>
      <c r="AH13" s="231"/>
      <c r="AI13" s="231">
        <v>65</v>
      </c>
      <c r="AJ13" s="231"/>
      <c r="AK13" s="231">
        <v>64</v>
      </c>
      <c r="AL13" s="231">
        <v>75</v>
      </c>
      <c r="AM13" s="231">
        <v>64</v>
      </c>
      <c r="AN13" s="231"/>
      <c r="AO13" s="231"/>
      <c r="AP13" s="231"/>
      <c r="AQ13" s="231"/>
      <c r="AR13" s="232"/>
      <c r="AS13" s="232"/>
      <c r="AT13" s="232">
        <v>92</v>
      </c>
      <c r="AU13" s="232"/>
      <c r="AV13" s="232"/>
      <c r="AW13" s="232"/>
      <c r="AX13" s="232"/>
      <c r="AY13" s="232"/>
      <c r="AZ13" s="232">
        <v>71</v>
      </c>
      <c r="BA13" s="232">
        <v>67</v>
      </c>
      <c r="BB13" s="232">
        <v>87</v>
      </c>
      <c r="BC13" s="232">
        <v>91</v>
      </c>
      <c r="BD13" s="232">
        <v>67</v>
      </c>
      <c r="BE13" s="232">
        <v>93</v>
      </c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02">
        <f t="shared" si="4"/>
        <v>80.5</v>
      </c>
      <c r="BQ13" s="202">
        <f t="shared" si="5"/>
        <v>84</v>
      </c>
      <c r="BR13" s="203">
        <f t="shared" si="6"/>
        <v>72.666666666666671</v>
      </c>
      <c r="BS13" s="203">
        <f t="shared" si="7"/>
        <v>70.5</v>
      </c>
      <c r="BT13" s="203">
        <f t="shared" si="8"/>
        <v>81.142857142857139</v>
      </c>
      <c r="BU13" s="203" t="e">
        <f t="shared" si="9"/>
        <v>#DIV/0!</v>
      </c>
      <c r="BV13" s="204">
        <f t="shared" si="16"/>
        <v>77.870967741935488</v>
      </c>
      <c r="BW13" s="205">
        <f t="shared" si="10"/>
        <v>7</v>
      </c>
      <c r="BX13" s="205">
        <f t="shared" si="11"/>
        <v>12</v>
      </c>
      <c r="BY13" s="205">
        <f t="shared" si="12"/>
        <v>12</v>
      </c>
      <c r="BZ13" s="205">
        <f t="shared" si="13"/>
        <v>31</v>
      </c>
      <c r="CA13" s="204">
        <f t="shared" si="14"/>
        <v>22.58064516129032</v>
      </c>
      <c r="CC13" s="206">
        <f t="shared" si="15"/>
        <v>0</v>
      </c>
    </row>
    <row r="14" spans="1:81" ht="18" x14ac:dyDescent="0.25">
      <c r="A14" s="200">
        <v>7</v>
      </c>
      <c r="B14" s="209" t="s">
        <v>221</v>
      </c>
      <c r="C14" s="48" t="s">
        <v>92</v>
      </c>
      <c r="D14" s="201"/>
      <c r="E14" s="225"/>
      <c r="F14" s="225">
        <v>92</v>
      </c>
      <c r="G14" s="225">
        <v>98</v>
      </c>
      <c r="H14" s="225">
        <v>96</v>
      </c>
      <c r="I14" s="225">
        <v>90</v>
      </c>
      <c r="J14" s="225">
        <v>99</v>
      </c>
      <c r="K14" s="225">
        <v>95</v>
      </c>
      <c r="L14" s="225">
        <v>98</v>
      </c>
      <c r="M14" s="225">
        <v>97</v>
      </c>
      <c r="N14" s="225">
        <v>100</v>
      </c>
      <c r="O14" s="225">
        <v>96</v>
      </c>
      <c r="P14" s="225">
        <v>99</v>
      </c>
      <c r="Q14" s="225">
        <v>96</v>
      </c>
      <c r="R14" s="225">
        <v>95</v>
      </c>
      <c r="S14" s="225"/>
      <c r="T14" s="225"/>
      <c r="U14" s="225"/>
      <c r="V14" s="225"/>
      <c r="W14" s="225">
        <v>95</v>
      </c>
      <c r="X14" s="225"/>
      <c r="Y14" s="225"/>
      <c r="Z14" s="225"/>
      <c r="AA14" s="225">
        <v>98</v>
      </c>
      <c r="AB14" s="225">
        <v>88</v>
      </c>
      <c r="AC14" s="225">
        <v>100</v>
      </c>
      <c r="AD14" s="225">
        <v>100</v>
      </c>
      <c r="AE14" s="226">
        <v>99</v>
      </c>
      <c r="AF14" s="189">
        <v>97</v>
      </c>
      <c r="AG14" s="189">
        <v>94</v>
      </c>
      <c r="AH14" s="189"/>
      <c r="AI14" s="189"/>
      <c r="AJ14" s="189"/>
      <c r="AK14" s="189">
        <v>96</v>
      </c>
      <c r="AL14" s="189">
        <v>100</v>
      </c>
      <c r="AM14" s="189">
        <v>98</v>
      </c>
      <c r="AN14" s="189"/>
      <c r="AO14" s="189"/>
      <c r="AP14" s="189"/>
      <c r="AQ14" s="189"/>
      <c r="AR14" s="227">
        <v>90</v>
      </c>
      <c r="AS14" s="227"/>
      <c r="AT14" s="227"/>
      <c r="AU14" s="227"/>
      <c r="AV14" s="227"/>
      <c r="AW14" s="227"/>
      <c r="AX14" s="227"/>
      <c r="AY14" s="227"/>
      <c r="AZ14" s="227">
        <v>92</v>
      </c>
      <c r="BA14" s="227">
        <v>93</v>
      </c>
      <c r="BB14" s="227">
        <v>95</v>
      </c>
      <c r="BC14" s="227">
        <v>94</v>
      </c>
      <c r="BD14" s="227">
        <v>89</v>
      </c>
      <c r="BE14" s="227">
        <v>92</v>
      </c>
      <c r="BF14" s="227"/>
      <c r="BG14" s="227"/>
      <c r="BH14" s="227"/>
      <c r="BI14" s="227"/>
      <c r="BJ14" s="227"/>
      <c r="BK14" s="227"/>
      <c r="BL14" s="227"/>
      <c r="BM14" s="227"/>
      <c r="BN14" s="227"/>
      <c r="BO14" s="227"/>
      <c r="BP14" s="74">
        <f t="shared" si="4"/>
        <v>95</v>
      </c>
      <c r="BQ14" s="74">
        <f t="shared" si="5"/>
        <v>97.666666666666671</v>
      </c>
      <c r="BR14" s="74">
        <f t="shared" si="6"/>
        <v>96</v>
      </c>
      <c r="BS14" s="74">
        <f t="shared" si="7"/>
        <v>97.333333333333329</v>
      </c>
      <c r="BT14" s="74">
        <f t="shared" si="8"/>
        <v>92.142857142857139</v>
      </c>
      <c r="BU14" s="74" t="e">
        <f t="shared" si="9"/>
        <v>#DIV/0!</v>
      </c>
      <c r="BV14" s="25">
        <f t="shared" si="16"/>
        <v>95.516129032258064</v>
      </c>
      <c r="BW14" s="24">
        <f t="shared" si="10"/>
        <v>29</v>
      </c>
      <c r="BX14" s="24">
        <f t="shared" si="11"/>
        <v>2</v>
      </c>
      <c r="BY14" s="24">
        <f t="shared" si="12"/>
        <v>0</v>
      </c>
      <c r="BZ14" s="24">
        <f t="shared" si="13"/>
        <v>31</v>
      </c>
      <c r="CA14" s="25">
        <f t="shared" si="14"/>
        <v>93.548387096774192</v>
      </c>
      <c r="CC14" s="22">
        <f t="shared" si="15"/>
        <v>0</v>
      </c>
    </row>
    <row r="15" spans="1:81" s="5" customFormat="1" ht="18" x14ac:dyDescent="0.25">
      <c r="A15" s="65">
        <v>8</v>
      </c>
      <c r="B15" s="132" t="s">
        <v>264</v>
      </c>
      <c r="C15" s="48" t="s">
        <v>92</v>
      </c>
      <c r="D15" s="56"/>
      <c r="E15" s="223"/>
      <c r="F15" s="223">
        <v>79</v>
      </c>
      <c r="G15" s="223">
        <v>79</v>
      </c>
      <c r="H15" s="223">
        <v>74</v>
      </c>
      <c r="I15" s="223">
        <v>82</v>
      </c>
      <c r="J15" s="223">
        <v>77</v>
      </c>
      <c r="K15" s="223">
        <v>74</v>
      </c>
      <c r="L15" s="223">
        <v>90</v>
      </c>
      <c r="M15" s="223">
        <v>82</v>
      </c>
      <c r="N15" s="223">
        <v>94</v>
      </c>
      <c r="O15" s="223">
        <v>85</v>
      </c>
      <c r="P15" s="223">
        <v>96</v>
      </c>
      <c r="Q15" s="223">
        <v>80</v>
      </c>
      <c r="R15" s="223">
        <v>90</v>
      </c>
      <c r="S15" s="223"/>
      <c r="T15" s="223"/>
      <c r="U15" s="223"/>
      <c r="V15" s="223"/>
      <c r="W15" s="223"/>
      <c r="X15" s="223"/>
      <c r="Y15" s="223"/>
      <c r="Z15" s="223">
        <v>88</v>
      </c>
      <c r="AA15" s="223">
        <v>97</v>
      </c>
      <c r="AB15" s="223">
        <v>95</v>
      </c>
      <c r="AC15" s="223">
        <v>97</v>
      </c>
      <c r="AD15" s="223">
        <v>90</v>
      </c>
      <c r="AE15" s="224">
        <v>87</v>
      </c>
      <c r="AF15" s="186">
        <v>98</v>
      </c>
      <c r="AG15" s="186"/>
      <c r="AH15" s="186"/>
      <c r="AI15" s="186"/>
      <c r="AJ15" s="186">
        <v>86</v>
      </c>
      <c r="AK15" s="186">
        <v>93</v>
      </c>
      <c r="AL15" s="186">
        <v>96</v>
      </c>
      <c r="AM15" s="186">
        <v>87</v>
      </c>
      <c r="AN15" s="186"/>
      <c r="AO15" s="186"/>
      <c r="AP15" s="186"/>
      <c r="AQ15" s="186"/>
      <c r="AR15" s="221"/>
      <c r="AS15" s="221"/>
      <c r="AT15" s="221"/>
      <c r="AU15" s="221"/>
      <c r="AV15" s="221"/>
      <c r="AW15" s="221"/>
      <c r="AX15" s="221"/>
      <c r="AY15" s="221">
        <v>92</v>
      </c>
      <c r="AZ15" s="221">
        <v>93</v>
      </c>
      <c r="BA15" s="221">
        <v>95</v>
      </c>
      <c r="BB15" s="221">
        <v>90</v>
      </c>
      <c r="BC15" s="221">
        <v>95</v>
      </c>
      <c r="BD15" s="221">
        <v>93</v>
      </c>
      <c r="BE15" s="221">
        <v>83</v>
      </c>
      <c r="BF15" s="221"/>
      <c r="BG15" s="221"/>
      <c r="BH15" s="221"/>
      <c r="BI15" s="221"/>
      <c r="BJ15" s="222"/>
      <c r="BK15" s="222"/>
      <c r="BL15" s="221"/>
      <c r="BM15" s="221"/>
      <c r="BN15" s="221"/>
      <c r="BO15" s="221"/>
      <c r="BP15" s="40">
        <f t="shared" si="4"/>
        <v>77.5</v>
      </c>
      <c r="BQ15" s="40">
        <f t="shared" si="5"/>
        <v>87.833333333333329</v>
      </c>
      <c r="BR15" s="74">
        <f t="shared" si="6"/>
        <v>92.833333333333329</v>
      </c>
      <c r="BS15" s="74">
        <f t="shared" si="7"/>
        <v>91.166666666666671</v>
      </c>
      <c r="BT15" s="74">
        <f t="shared" si="8"/>
        <v>91.571428571428569</v>
      </c>
      <c r="BU15" s="74" t="e">
        <f t="shared" si="9"/>
        <v>#DIV/0!</v>
      </c>
      <c r="BV15" s="25">
        <f t="shared" si="16"/>
        <v>88.290322580645167</v>
      </c>
      <c r="BW15" s="24">
        <f t="shared" si="10"/>
        <v>17</v>
      </c>
      <c r="BX15" s="24">
        <f t="shared" si="11"/>
        <v>14</v>
      </c>
      <c r="BY15" s="24">
        <f t="shared" si="12"/>
        <v>0</v>
      </c>
      <c r="BZ15" s="24">
        <f t="shared" si="13"/>
        <v>31</v>
      </c>
      <c r="CA15" s="25">
        <f t="shared" si="14"/>
        <v>54.838709677419352</v>
      </c>
      <c r="CC15" s="22">
        <f t="shared" si="15"/>
        <v>0</v>
      </c>
    </row>
    <row r="16" spans="1:81" s="5" customFormat="1" ht="18" x14ac:dyDescent="0.25">
      <c r="A16" s="65">
        <v>9</v>
      </c>
      <c r="B16" s="132" t="s">
        <v>222</v>
      </c>
      <c r="C16" s="48" t="s">
        <v>92</v>
      </c>
      <c r="D16" s="56"/>
      <c r="E16" s="223"/>
      <c r="F16" s="223">
        <v>76</v>
      </c>
      <c r="G16" s="223">
        <v>94</v>
      </c>
      <c r="H16" s="223">
        <v>91</v>
      </c>
      <c r="I16" s="223">
        <v>85</v>
      </c>
      <c r="J16" s="223">
        <v>87</v>
      </c>
      <c r="K16" s="223">
        <v>83</v>
      </c>
      <c r="L16" s="223">
        <v>88</v>
      </c>
      <c r="M16" s="223">
        <v>86</v>
      </c>
      <c r="N16" s="223">
        <v>100</v>
      </c>
      <c r="O16" s="223">
        <v>75</v>
      </c>
      <c r="P16" s="223">
        <v>84</v>
      </c>
      <c r="Q16" s="223">
        <v>92</v>
      </c>
      <c r="R16" s="223">
        <v>95</v>
      </c>
      <c r="S16" s="223"/>
      <c r="T16" s="223"/>
      <c r="U16" s="223"/>
      <c r="V16" s="223"/>
      <c r="W16" s="223"/>
      <c r="X16" s="223"/>
      <c r="Y16" s="223"/>
      <c r="Z16" s="223">
        <v>86</v>
      </c>
      <c r="AA16" s="223">
        <v>82</v>
      </c>
      <c r="AB16" s="223">
        <v>61</v>
      </c>
      <c r="AC16" s="223">
        <v>80</v>
      </c>
      <c r="AD16" s="223">
        <v>97</v>
      </c>
      <c r="AE16" s="224">
        <v>82</v>
      </c>
      <c r="AF16" s="186">
        <v>95</v>
      </c>
      <c r="AG16" s="186"/>
      <c r="AH16" s="186"/>
      <c r="AI16" s="186"/>
      <c r="AJ16" s="186">
        <v>80</v>
      </c>
      <c r="AK16" s="186">
        <v>91</v>
      </c>
      <c r="AL16" s="186">
        <v>99</v>
      </c>
      <c r="AM16" s="186">
        <v>81</v>
      </c>
      <c r="AN16" s="186"/>
      <c r="AO16" s="228"/>
      <c r="AP16" s="186"/>
      <c r="AQ16" s="186"/>
      <c r="AR16" s="221"/>
      <c r="AS16" s="221"/>
      <c r="AT16" s="221"/>
      <c r="AU16" s="221"/>
      <c r="AV16" s="221"/>
      <c r="AW16" s="221"/>
      <c r="AX16" s="221"/>
      <c r="AY16" s="221">
        <v>78</v>
      </c>
      <c r="AZ16" s="221">
        <v>82</v>
      </c>
      <c r="BA16" s="221">
        <v>85</v>
      </c>
      <c r="BB16" s="221">
        <v>90</v>
      </c>
      <c r="BC16" s="221">
        <v>90</v>
      </c>
      <c r="BD16" s="221">
        <v>80</v>
      </c>
      <c r="BE16" s="221">
        <v>88</v>
      </c>
      <c r="BF16" s="221"/>
      <c r="BG16" s="221"/>
      <c r="BH16" s="221"/>
      <c r="BI16" s="221"/>
      <c r="BJ16" s="221"/>
      <c r="BK16" s="221"/>
      <c r="BL16" s="221"/>
      <c r="BM16" s="221"/>
      <c r="BN16" s="221"/>
      <c r="BO16" s="221"/>
      <c r="BP16" s="40">
        <f t="shared" si="4"/>
        <v>86</v>
      </c>
      <c r="BQ16" s="40">
        <f t="shared" si="5"/>
        <v>87.5</v>
      </c>
      <c r="BR16" s="74">
        <f t="shared" si="6"/>
        <v>83.5</v>
      </c>
      <c r="BS16" s="74">
        <f t="shared" si="7"/>
        <v>88</v>
      </c>
      <c r="BT16" s="74">
        <f t="shared" si="8"/>
        <v>84.714285714285708</v>
      </c>
      <c r="BU16" s="74" t="e">
        <f t="shared" si="9"/>
        <v>#DIV/0!</v>
      </c>
      <c r="BV16" s="25">
        <f t="shared" si="16"/>
        <v>85.903225806451616</v>
      </c>
      <c r="BW16" s="24">
        <f t="shared" si="10"/>
        <v>11</v>
      </c>
      <c r="BX16" s="24">
        <f t="shared" si="11"/>
        <v>19</v>
      </c>
      <c r="BY16" s="24">
        <f t="shared" si="12"/>
        <v>1</v>
      </c>
      <c r="BZ16" s="24">
        <f t="shared" si="13"/>
        <v>31</v>
      </c>
      <c r="CA16" s="25">
        <f t="shared" si="14"/>
        <v>35.483870967741936</v>
      </c>
      <c r="CC16" s="22">
        <f t="shared" si="15"/>
        <v>0</v>
      </c>
    </row>
    <row r="17" spans="1:81" s="5" customFormat="1" ht="18" x14ac:dyDescent="0.25">
      <c r="A17" s="65">
        <v>10</v>
      </c>
      <c r="B17" s="132" t="s">
        <v>223</v>
      </c>
      <c r="C17" s="48" t="s">
        <v>92</v>
      </c>
      <c r="D17" s="56"/>
      <c r="E17" s="223"/>
      <c r="F17" s="223">
        <v>84</v>
      </c>
      <c r="G17" s="223">
        <v>93</v>
      </c>
      <c r="H17" s="223">
        <v>82</v>
      </c>
      <c r="I17" s="223">
        <v>83</v>
      </c>
      <c r="J17" s="223">
        <v>85</v>
      </c>
      <c r="K17" s="223">
        <v>87</v>
      </c>
      <c r="L17" s="223">
        <v>97</v>
      </c>
      <c r="M17" s="223">
        <v>90</v>
      </c>
      <c r="N17" s="223">
        <v>100</v>
      </c>
      <c r="O17" s="223">
        <v>91</v>
      </c>
      <c r="P17" s="223">
        <v>94</v>
      </c>
      <c r="Q17" s="223">
        <v>82</v>
      </c>
      <c r="R17" s="223">
        <v>83</v>
      </c>
      <c r="S17" s="223"/>
      <c r="T17" s="223"/>
      <c r="U17" s="223"/>
      <c r="V17" s="223"/>
      <c r="W17" s="223">
        <v>90</v>
      </c>
      <c r="X17" s="223"/>
      <c r="Y17" s="223"/>
      <c r="Z17" s="223"/>
      <c r="AA17" s="223">
        <v>97</v>
      </c>
      <c r="AB17" s="223">
        <v>77</v>
      </c>
      <c r="AC17" s="223">
        <v>95</v>
      </c>
      <c r="AD17" s="223">
        <v>90</v>
      </c>
      <c r="AE17" s="224">
        <v>95</v>
      </c>
      <c r="AF17" s="186">
        <v>95</v>
      </c>
      <c r="AG17" s="186">
        <v>90</v>
      </c>
      <c r="AH17" s="186"/>
      <c r="AI17" s="186"/>
      <c r="AJ17" s="186"/>
      <c r="AK17" s="186">
        <v>87</v>
      </c>
      <c r="AL17" s="186">
        <v>99</v>
      </c>
      <c r="AM17" s="186">
        <v>86</v>
      </c>
      <c r="AN17" s="186"/>
      <c r="AO17" s="186"/>
      <c r="AP17" s="186"/>
      <c r="AQ17" s="186"/>
      <c r="AR17" s="221">
        <v>85</v>
      </c>
      <c r="AS17" s="221"/>
      <c r="AT17" s="221"/>
      <c r="AU17" s="221"/>
      <c r="AV17" s="221"/>
      <c r="AW17" s="221"/>
      <c r="AX17" s="221"/>
      <c r="AY17" s="221"/>
      <c r="AZ17" s="221">
        <v>92</v>
      </c>
      <c r="BA17" s="221">
        <v>87</v>
      </c>
      <c r="BB17" s="221">
        <v>90</v>
      </c>
      <c r="BC17" s="221">
        <v>94</v>
      </c>
      <c r="BD17" s="221">
        <v>83</v>
      </c>
      <c r="BE17" s="221">
        <v>95</v>
      </c>
      <c r="BF17" s="221"/>
      <c r="BG17" s="221"/>
      <c r="BH17" s="221"/>
      <c r="BI17" s="221"/>
      <c r="BJ17" s="221"/>
      <c r="BK17" s="221"/>
      <c r="BL17" s="221"/>
      <c r="BM17" s="221"/>
      <c r="BN17" s="221"/>
      <c r="BO17" s="221"/>
      <c r="BP17" s="40">
        <f t="shared" si="4"/>
        <v>85.666666666666671</v>
      </c>
      <c r="BQ17" s="40">
        <f t="shared" si="5"/>
        <v>92.333333333333329</v>
      </c>
      <c r="BR17" s="74">
        <f t="shared" si="6"/>
        <v>88.666666666666671</v>
      </c>
      <c r="BS17" s="74">
        <f t="shared" si="7"/>
        <v>92</v>
      </c>
      <c r="BT17" s="74">
        <f t="shared" si="8"/>
        <v>89.428571428571431</v>
      </c>
      <c r="BU17" s="74" t="e">
        <f t="shared" si="9"/>
        <v>#DIV/0!</v>
      </c>
      <c r="BV17" s="25">
        <f t="shared" si="16"/>
        <v>89.612903225806448</v>
      </c>
      <c r="BW17" s="24">
        <f t="shared" si="10"/>
        <v>18</v>
      </c>
      <c r="BX17" s="24">
        <f t="shared" si="11"/>
        <v>13</v>
      </c>
      <c r="BY17" s="24">
        <f t="shared" si="12"/>
        <v>0</v>
      </c>
      <c r="BZ17" s="24">
        <f t="shared" si="13"/>
        <v>31</v>
      </c>
      <c r="CA17" s="25">
        <f t="shared" si="14"/>
        <v>58.064516129032263</v>
      </c>
      <c r="CC17" s="22">
        <f t="shared" si="15"/>
        <v>0</v>
      </c>
    </row>
    <row r="18" spans="1:81" s="5" customFormat="1" ht="18" x14ac:dyDescent="0.25">
      <c r="A18" s="240">
        <v>11</v>
      </c>
      <c r="B18" s="241" t="s">
        <v>224</v>
      </c>
      <c r="C18" s="48" t="s">
        <v>92</v>
      </c>
      <c r="D18" s="242"/>
      <c r="E18" s="243"/>
      <c r="F18" s="243">
        <v>90</v>
      </c>
      <c r="G18" s="243">
        <v>98</v>
      </c>
      <c r="H18" s="243">
        <v>82</v>
      </c>
      <c r="I18" s="243">
        <v>87</v>
      </c>
      <c r="J18" s="243">
        <v>93</v>
      </c>
      <c r="K18" s="243">
        <v>82</v>
      </c>
      <c r="L18" s="243">
        <v>93</v>
      </c>
      <c r="M18" s="243">
        <v>88</v>
      </c>
      <c r="N18" s="243">
        <v>100</v>
      </c>
      <c r="O18" s="243">
        <v>94</v>
      </c>
      <c r="P18" s="243">
        <v>94</v>
      </c>
      <c r="Q18" s="243">
        <v>80</v>
      </c>
      <c r="R18" s="243">
        <v>90</v>
      </c>
      <c r="S18" s="243"/>
      <c r="T18" s="243"/>
      <c r="U18" s="243"/>
      <c r="V18" s="243"/>
      <c r="W18" s="243"/>
      <c r="X18" s="243"/>
      <c r="Y18" s="243"/>
      <c r="Z18" s="243">
        <v>87</v>
      </c>
      <c r="AA18" s="243">
        <v>98</v>
      </c>
      <c r="AB18" s="243">
        <v>77</v>
      </c>
      <c r="AC18" s="243">
        <v>99</v>
      </c>
      <c r="AD18" s="243">
        <v>90</v>
      </c>
      <c r="AE18" s="244">
        <v>91</v>
      </c>
      <c r="AF18" s="245">
        <v>94</v>
      </c>
      <c r="AG18" s="245"/>
      <c r="AH18" s="245"/>
      <c r="AI18" s="245"/>
      <c r="AJ18" s="245">
        <v>83</v>
      </c>
      <c r="AK18" s="245">
        <v>88</v>
      </c>
      <c r="AL18" s="245">
        <v>95</v>
      </c>
      <c r="AM18" s="245">
        <v>83</v>
      </c>
      <c r="AN18" s="245"/>
      <c r="AO18" s="245"/>
      <c r="AP18" s="245"/>
      <c r="AQ18" s="245"/>
      <c r="AR18" s="246"/>
      <c r="AS18" s="246"/>
      <c r="AT18" s="246"/>
      <c r="AU18" s="246"/>
      <c r="AV18" s="246"/>
      <c r="AW18" s="246"/>
      <c r="AX18" s="246"/>
      <c r="AY18" s="246">
        <v>90</v>
      </c>
      <c r="AZ18" s="246">
        <v>86</v>
      </c>
      <c r="BA18" s="246">
        <v>86</v>
      </c>
      <c r="BB18" s="246">
        <v>85</v>
      </c>
      <c r="BC18" s="246">
        <v>96</v>
      </c>
      <c r="BD18" s="246">
        <v>83</v>
      </c>
      <c r="BE18" s="246">
        <v>93</v>
      </c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7">
        <f t="shared" si="4"/>
        <v>88.666666666666671</v>
      </c>
      <c r="BQ18" s="247">
        <f t="shared" si="5"/>
        <v>91.5</v>
      </c>
      <c r="BR18" s="248">
        <f t="shared" si="6"/>
        <v>90.166666666666671</v>
      </c>
      <c r="BS18" s="248">
        <f t="shared" si="7"/>
        <v>89</v>
      </c>
      <c r="BT18" s="248">
        <f t="shared" si="8"/>
        <v>88.428571428571431</v>
      </c>
      <c r="BU18" s="248" t="e">
        <f t="shared" si="9"/>
        <v>#DIV/0!</v>
      </c>
      <c r="BV18" s="239">
        <f t="shared" si="16"/>
        <v>89.516129032258064</v>
      </c>
      <c r="BW18" s="249">
        <f t="shared" si="10"/>
        <v>17</v>
      </c>
      <c r="BX18" s="249">
        <f t="shared" si="11"/>
        <v>14</v>
      </c>
      <c r="BY18" s="249">
        <f t="shared" si="12"/>
        <v>0</v>
      </c>
      <c r="BZ18" s="249">
        <f t="shared" si="13"/>
        <v>31</v>
      </c>
      <c r="CA18" s="239">
        <f t="shared" si="14"/>
        <v>54.838709677419352</v>
      </c>
      <c r="CC18" s="22">
        <f t="shared" si="15"/>
        <v>0</v>
      </c>
    </row>
    <row r="19" spans="1:81" s="265" customFormat="1" ht="18" x14ac:dyDescent="0.25">
      <c r="A19" s="65">
        <v>13</v>
      </c>
      <c r="B19" s="132" t="s">
        <v>225</v>
      </c>
      <c r="C19" s="48" t="s">
        <v>92</v>
      </c>
      <c r="D19" s="56"/>
      <c r="E19" s="258"/>
      <c r="F19" s="258">
        <v>84</v>
      </c>
      <c r="G19" s="258">
        <v>91</v>
      </c>
      <c r="H19" s="258">
        <v>85</v>
      </c>
      <c r="I19" s="258">
        <v>84</v>
      </c>
      <c r="J19" s="258">
        <v>85</v>
      </c>
      <c r="K19" s="258">
        <v>80</v>
      </c>
      <c r="L19" s="258">
        <v>99</v>
      </c>
      <c r="M19" s="258">
        <v>90</v>
      </c>
      <c r="N19" s="258">
        <v>100</v>
      </c>
      <c r="O19" s="258">
        <v>91</v>
      </c>
      <c r="P19" s="258">
        <v>97</v>
      </c>
      <c r="Q19" s="258">
        <v>82</v>
      </c>
      <c r="R19" s="258">
        <v>92</v>
      </c>
      <c r="S19" s="258"/>
      <c r="T19" s="258"/>
      <c r="U19" s="258"/>
      <c r="V19" s="258"/>
      <c r="W19" s="258"/>
      <c r="X19" s="258"/>
      <c r="Y19" s="258"/>
      <c r="Z19" s="258">
        <v>86</v>
      </c>
      <c r="AA19" s="258">
        <v>95</v>
      </c>
      <c r="AB19" s="258">
        <v>75</v>
      </c>
      <c r="AC19" s="258">
        <v>97</v>
      </c>
      <c r="AD19" s="258">
        <v>90</v>
      </c>
      <c r="AE19" s="259">
        <v>95</v>
      </c>
      <c r="AF19" s="260">
        <v>92</v>
      </c>
      <c r="AG19" s="260"/>
      <c r="AH19" s="260"/>
      <c r="AI19" s="260"/>
      <c r="AJ19" s="260">
        <v>86</v>
      </c>
      <c r="AK19" s="260">
        <v>92</v>
      </c>
      <c r="AL19" s="260">
        <v>98</v>
      </c>
      <c r="AM19" s="260">
        <v>87</v>
      </c>
      <c r="AN19" s="260"/>
      <c r="AO19" s="260"/>
      <c r="AP19" s="260"/>
      <c r="AQ19" s="260"/>
      <c r="AR19" s="261"/>
      <c r="AS19" s="261"/>
      <c r="AT19" s="261"/>
      <c r="AU19" s="261"/>
      <c r="AV19" s="261"/>
      <c r="AW19" s="261"/>
      <c r="AX19" s="261"/>
      <c r="AY19" s="261">
        <v>94</v>
      </c>
      <c r="AZ19" s="261">
        <v>90</v>
      </c>
      <c r="BA19" s="261">
        <v>88</v>
      </c>
      <c r="BB19" s="261">
        <v>90</v>
      </c>
      <c r="BC19" s="261">
        <v>95</v>
      </c>
      <c r="BD19" s="261">
        <v>87</v>
      </c>
      <c r="BE19" s="261">
        <v>100</v>
      </c>
      <c r="BF19" s="261"/>
      <c r="BG19" s="261"/>
      <c r="BH19" s="261"/>
      <c r="BI19" s="261"/>
      <c r="BJ19" s="261"/>
      <c r="BK19" s="261"/>
      <c r="BL19" s="261"/>
      <c r="BM19" s="261"/>
      <c r="BN19" s="261"/>
      <c r="BO19" s="261"/>
      <c r="BP19" s="262">
        <f t="shared" si="4"/>
        <v>84.833333333333329</v>
      </c>
      <c r="BQ19" s="262">
        <f t="shared" si="5"/>
        <v>93.166666666666671</v>
      </c>
      <c r="BR19" s="262">
        <f t="shared" si="6"/>
        <v>89.166666666666671</v>
      </c>
      <c r="BS19" s="262">
        <f t="shared" si="7"/>
        <v>91.666666666666671</v>
      </c>
      <c r="BT19" s="262">
        <f t="shared" si="8"/>
        <v>92</v>
      </c>
      <c r="BU19" s="262" t="e">
        <f t="shared" si="9"/>
        <v>#DIV/0!</v>
      </c>
      <c r="BV19" s="263">
        <f t="shared" si="16"/>
        <v>90.225806451612897</v>
      </c>
      <c r="BW19" s="264">
        <f t="shared" si="10"/>
        <v>19</v>
      </c>
      <c r="BX19" s="264">
        <f t="shared" si="11"/>
        <v>12</v>
      </c>
      <c r="BY19" s="264">
        <f t="shared" si="12"/>
        <v>0</v>
      </c>
      <c r="BZ19" s="264">
        <f t="shared" si="13"/>
        <v>31</v>
      </c>
      <c r="CA19" s="263">
        <f t="shared" si="14"/>
        <v>61.29032258064516</v>
      </c>
      <c r="CC19" s="266">
        <f t="shared" si="15"/>
        <v>0</v>
      </c>
    </row>
    <row r="20" spans="1:81" s="5" customFormat="1" ht="18" x14ac:dyDescent="0.25">
      <c r="A20" s="200">
        <v>15</v>
      </c>
      <c r="B20" s="209" t="s">
        <v>226</v>
      </c>
      <c r="C20" s="48" t="s">
        <v>92</v>
      </c>
      <c r="D20" s="201"/>
      <c r="E20" s="225"/>
      <c r="F20" s="225">
        <v>62</v>
      </c>
      <c r="G20" s="225">
        <v>97</v>
      </c>
      <c r="H20" s="225">
        <v>78</v>
      </c>
      <c r="I20" s="225">
        <v>79</v>
      </c>
      <c r="J20" s="225">
        <v>80</v>
      </c>
      <c r="K20" s="225">
        <v>71</v>
      </c>
      <c r="L20" s="225">
        <v>60</v>
      </c>
      <c r="M20" s="225">
        <v>60</v>
      </c>
      <c r="N20" s="225">
        <v>82</v>
      </c>
      <c r="O20" s="225">
        <v>66</v>
      </c>
      <c r="P20" s="225">
        <v>74</v>
      </c>
      <c r="Q20" s="225">
        <v>60</v>
      </c>
      <c r="R20" s="225">
        <v>60</v>
      </c>
      <c r="S20" s="225"/>
      <c r="T20" s="225"/>
      <c r="U20" s="225"/>
      <c r="V20" s="225"/>
      <c r="W20" s="225"/>
      <c r="X20" s="225"/>
      <c r="Y20" s="225"/>
      <c r="Z20" s="225">
        <v>69</v>
      </c>
      <c r="AA20" s="225">
        <v>63</v>
      </c>
      <c r="AB20" s="225">
        <v>60</v>
      </c>
      <c r="AC20" s="225">
        <v>71</v>
      </c>
      <c r="AD20" s="225">
        <v>60</v>
      </c>
      <c r="AE20" s="226">
        <v>72</v>
      </c>
      <c r="AF20" s="189">
        <v>63</v>
      </c>
      <c r="AG20" s="189"/>
      <c r="AH20" s="189"/>
      <c r="AI20" s="189"/>
      <c r="AJ20" s="189">
        <v>78</v>
      </c>
      <c r="AK20" s="189">
        <v>86</v>
      </c>
      <c r="AL20" s="189">
        <v>73</v>
      </c>
      <c r="AM20" s="189">
        <v>64</v>
      </c>
      <c r="AN20" s="189"/>
      <c r="AO20" s="189"/>
      <c r="AP20" s="189"/>
      <c r="AQ20" s="189"/>
      <c r="AR20" s="227"/>
      <c r="AS20" s="227"/>
      <c r="AT20" s="227"/>
      <c r="AU20" s="227"/>
      <c r="AV20" s="227"/>
      <c r="AW20" s="227"/>
      <c r="AX20" s="227"/>
      <c r="AY20" s="227">
        <v>64</v>
      </c>
      <c r="AZ20" s="227">
        <v>60</v>
      </c>
      <c r="BA20" s="227">
        <v>60</v>
      </c>
      <c r="BB20" s="227">
        <v>80</v>
      </c>
      <c r="BC20" s="227">
        <v>81</v>
      </c>
      <c r="BD20" s="227">
        <v>60</v>
      </c>
      <c r="BE20" s="227">
        <v>74</v>
      </c>
      <c r="BF20" s="227"/>
      <c r="BG20" s="227"/>
      <c r="BH20" s="227"/>
      <c r="BI20" s="227"/>
      <c r="BJ20" s="227"/>
      <c r="BK20" s="227"/>
      <c r="BL20" s="227"/>
      <c r="BM20" s="227"/>
      <c r="BN20" s="227"/>
      <c r="BO20" s="227"/>
      <c r="BP20" s="74">
        <f t="shared" si="4"/>
        <v>77.833333333333329</v>
      </c>
      <c r="BQ20" s="74">
        <f t="shared" si="5"/>
        <v>67</v>
      </c>
      <c r="BR20" s="74">
        <f t="shared" si="6"/>
        <v>63.833333333333336</v>
      </c>
      <c r="BS20" s="74">
        <f t="shared" si="7"/>
        <v>72.666666666666671</v>
      </c>
      <c r="BT20" s="74">
        <f t="shared" si="8"/>
        <v>68.428571428571431</v>
      </c>
      <c r="BU20" s="74" t="e">
        <f t="shared" si="9"/>
        <v>#DIV/0!</v>
      </c>
      <c r="BV20" s="25">
        <f t="shared" si="16"/>
        <v>69.903225806451616</v>
      </c>
      <c r="BW20" s="24">
        <f t="shared" si="10"/>
        <v>1</v>
      </c>
      <c r="BX20" s="24">
        <f t="shared" si="11"/>
        <v>10</v>
      </c>
      <c r="BY20" s="24">
        <f t="shared" si="12"/>
        <v>20</v>
      </c>
      <c r="BZ20" s="24">
        <f t="shared" si="13"/>
        <v>31</v>
      </c>
      <c r="CA20" s="25">
        <f t="shared" si="14"/>
        <v>3.225806451612903</v>
      </c>
      <c r="CC20" s="22">
        <f t="shared" si="15"/>
        <v>0</v>
      </c>
    </row>
    <row r="21" spans="1:81" s="5" customFormat="1" ht="18" x14ac:dyDescent="0.25">
      <c r="A21" s="65">
        <v>16</v>
      </c>
      <c r="B21" s="207" t="s">
        <v>227</v>
      </c>
      <c r="C21" s="48" t="s">
        <v>92</v>
      </c>
      <c r="D21" s="56"/>
      <c r="E21" s="223"/>
      <c r="F21" s="223">
        <v>60</v>
      </c>
      <c r="G21" s="223">
        <v>87</v>
      </c>
      <c r="H21" s="223">
        <v>72</v>
      </c>
      <c r="I21" s="223">
        <v>74</v>
      </c>
      <c r="J21" s="223">
        <v>75</v>
      </c>
      <c r="K21" s="223">
        <v>75</v>
      </c>
      <c r="L21" s="223">
        <v>60</v>
      </c>
      <c r="M21" s="223">
        <v>62</v>
      </c>
      <c r="N21" s="223">
        <v>77</v>
      </c>
      <c r="O21" s="223">
        <v>65</v>
      </c>
      <c r="P21" s="223">
        <v>77</v>
      </c>
      <c r="Q21" s="223">
        <v>63</v>
      </c>
      <c r="R21" s="223">
        <v>72</v>
      </c>
      <c r="S21" s="223"/>
      <c r="T21" s="223"/>
      <c r="U21" s="223"/>
      <c r="V21" s="223"/>
      <c r="W21" s="223"/>
      <c r="X21" s="223"/>
      <c r="Y21" s="223"/>
      <c r="Z21" s="223">
        <v>80</v>
      </c>
      <c r="AA21" s="223">
        <v>63</v>
      </c>
      <c r="AB21" s="223">
        <v>60</v>
      </c>
      <c r="AC21" s="223">
        <v>68</v>
      </c>
      <c r="AD21" s="223">
        <v>77</v>
      </c>
      <c r="AE21" s="224">
        <v>68</v>
      </c>
      <c r="AF21" s="186">
        <v>83</v>
      </c>
      <c r="AG21" s="186"/>
      <c r="AH21" s="186"/>
      <c r="AI21" s="186"/>
      <c r="AJ21" s="186">
        <v>60</v>
      </c>
      <c r="AK21" s="186">
        <v>63</v>
      </c>
      <c r="AL21" s="186">
        <v>71</v>
      </c>
      <c r="AM21" s="186">
        <v>84</v>
      </c>
      <c r="AN21" s="186"/>
      <c r="AO21" s="186"/>
      <c r="AP21" s="186"/>
      <c r="AQ21" s="186"/>
      <c r="AR21" s="221"/>
      <c r="AS21" s="221"/>
      <c r="AT21" s="221"/>
      <c r="AU21" s="221"/>
      <c r="AV21" s="221"/>
      <c r="AW21" s="221"/>
      <c r="AX21" s="221"/>
      <c r="AY21" s="221">
        <v>60</v>
      </c>
      <c r="AZ21" s="221">
        <v>80</v>
      </c>
      <c r="BA21" s="221">
        <v>86</v>
      </c>
      <c r="BB21" s="221">
        <v>63</v>
      </c>
      <c r="BC21" s="221">
        <v>91</v>
      </c>
      <c r="BD21" s="221">
        <v>60</v>
      </c>
      <c r="BE21" s="221">
        <v>83</v>
      </c>
      <c r="BF21" s="221"/>
      <c r="BG21" s="221"/>
      <c r="BH21" s="221"/>
      <c r="BI21" s="221"/>
      <c r="BJ21" s="221"/>
      <c r="BK21" s="221"/>
      <c r="BL21" s="221"/>
      <c r="BM21" s="221"/>
      <c r="BN21" s="221"/>
      <c r="BO21" s="221"/>
      <c r="BP21" s="40">
        <f t="shared" si="4"/>
        <v>73.833333333333329</v>
      </c>
      <c r="BQ21" s="40">
        <f t="shared" si="5"/>
        <v>67.333333333333329</v>
      </c>
      <c r="BR21" s="74">
        <f t="shared" si="6"/>
        <v>70</v>
      </c>
      <c r="BS21" s="74">
        <f t="shared" si="7"/>
        <v>71.5</v>
      </c>
      <c r="BT21" s="74">
        <f t="shared" si="8"/>
        <v>74.714285714285708</v>
      </c>
      <c r="BU21" s="74" t="e">
        <f t="shared" si="9"/>
        <v>#DIV/0!</v>
      </c>
      <c r="BV21" s="25">
        <f t="shared" si="16"/>
        <v>71.58064516129032</v>
      </c>
      <c r="BW21" s="24">
        <f t="shared" si="10"/>
        <v>1</v>
      </c>
      <c r="BX21" s="24">
        <f t="shared" si="11"/>
        <v>13</v>
      </c>
      <c r="BY21" s="24">
        <f t="shared" si="12"/>
        <v>17</v>
      </c>
      <c r="BZ21" s="24">
        <f t="shared" si="13"/>
        <v>31</v>
      </c>
      <c r="CA21" s="25">
        <f t="shared" si="14"/>
        <v>3.225806451612903</v>
      </c>
      <c r="CC21" s="22">
        <f t="shared" si="15"/>
        <v>0</v>
      </c>
    </row>
    <row r="22" spans="1:81" s="5" customFormat="1" ht="18" x14ac:dyDescent="0.25">
      <c r="A22" s="65">
        <v>17</v>
      </c>
      <c r="B22" s="132" t="s">
        <v>228</v>
      </c>
      <c r="C22" s="48" t="s">
        <v>92</v>
      </c>
      <c r="D22" s="56"/>
      <c r="E22" s="223"/>
      <c r="F22" s="223">
        <v>92</v>
      </c>
      <c r="G22" s="223">
        <v>96</v>
      </c>
      <c r="H22" s="223">
        <v>95</v>
      </c>
      <c r="I22" s="223">
        <v>82</v>
      </c>
      <c r="J22" s="223">
        <v>98</v>
      </c>
      <c r="K22" s="223">
        <v>85</v>
      </c>
      <c r="L22" s="223">
        <v>95</v>
      </c>
      <c r="M22" s="223">
        <v>88</v>
      </c>
      <c r="N22" s="223">
        <v>100</v>
      </c>
      <c r="O22" s="223">
        <v>94</v>
      </c>
      <c r="P22" s="223">
        <v>99</v>
      </c>
      <c r="Q22" s="223">
        <v>79</v>
      </c>
      <c r="R22" s="223">
        <v>92</v>
      </c>
      <c r="S22" s="223"/>
      <c r="T22" s="223"/>
      <c r="U22" s="223"/>
      <c r="V22" s="223"/>
      <c r="W22" s="223"/>
      <c r="X22" s="223"/>
      <c r="Y22" s="223"/>
      <c r="Z22" s="223">
        <v>85</v>
      </c>
      <c r="AA22" s="223">
        <v>98</v>
      </c>
      <c r="AB22" s="223">
        <v>80</v>
      </c>
      <c r="AC22" s="223">
        <v>99</v>
      </c>
      <c r="AD22" s="223">
        <v>100</v>
      </c>
      <c r="AE22" s="224">
        <v>96</v>
      </c>
      <c r="AF22" s="186">
        <v>96</v>
      </c>
      <c r="AG22" s="186"/>
      <c r="AH22" s="186"/>
      <c r="AI22" s="186"/>
      <c r="AJ22" s="186">
        <v>87</v>
      </c>
      <c r="AK22" s="186">
        <v>83</v>
      </c>
      <c r="AL22" s="186">
        <v>100</v>
      </c>
      <c r="AM22" s="186">
        <v>87</v>
      </c>
      <c r="AN22" s="186"/>
      <c r="AO22" s="186"/>
      <c r="AP22" s="186"/>
      <c r="AQ22" s="186"/>
      <c r="AR22" s="221"/>
      <c r="AS22" s="221"/>
      <c r="AT22" s="221"/>
      <c r="AU22" s="221"/>
      <c r="AV22" s="221"/>
      <c r="AW22" s="221"/>
      <c r="AX22" s="221"/>
      <c r="AY22" s="221">
        <v>95</v>
      </c>
      <c r="AZ22" s="221">
        <v>91</v>
      </c>
      <c r="BA22" s="221">
        <v>88</v>
      </c>
      <c r="BB22" s="221">
        <v>90</v>
      </c>
      <c r="BC22" s="221">
        <v>94</v>
      </c>
      <c r="BD22" s="221">
        <v>83</v>
      </c>
      <c r="BE22" s="221">
        <v>96</v>
      </c>
      <c r="BF22" s="221"/>
      <c r="BG22" s="221"/>
      <c r="BH22" s="221"/>
      <c r="BI22" s="221"/>
      <c r="BJ22" s="221"/>
      <c r="BK22" s="221"/>
      <c r="BL22" s="221"/>
      <c r="BM22" s="221"/>
      <c r="BN22" s="221"/>
      <c r="BO22" s="221"/>
      <c r="BP22" s="40">
        <f t="shared" si="4"/>
        <v>91.333333333333329</v>
      </c>
      <c r="BQ22" s="40">
        <f t="shared" si="5"/>
        <v>92.5</v>
      </c>
      <c r="BR22" s="74">
        <f t="shared" si="6"/>
        <v>92.333333333333329</v>
      </c>
      <c r="BS22" s="74">
        <f t="shared" si="7"/>
        <v>91.5</v>
      </c>
      <c r="BT22" s="74">
        <f t="shared" si="8"/>
        <v>91</v>
      </c>
      <c r="BU22" s="74" t="e">
        <f t="shared" si="9"/>
        <v>#DIV/0!</v>
      </c>
      <c r="BV22" s="25">
        <f t="shared" si="16"/>
        <v>91.709677419354833</v>
      </c>
      <c r="BW22" s="24">
        <f t="shared" si="10"/>
        <v>20</v>
      </c>
      <c r="BX22" s="24">
        <f t="shared" si="11"/>
        <v>11</v>
      </c>
      <c r="BY22" s="24">
        <f t="shared" si="12"/>
        <v>0</v>
      </c>
      <c r="BZ22" s="24">
        <f t="shared" si="13"/>
        <v>31</v>
      </c>
      <c r="CA22" s="25">
        <f t="shared" si="14"/>
        <v>64.516129032258064</v>
      </c>
      <c r="CC22" s="22">
        <f t="shared" si="15"/>
        <v>0</v>
      </c>
    </row>
    <row r="23" spans="1:81" s="22" customFormat="1" ht="18" x14ac:dyDescent="0.25">
      <c r="A23" s="65">
        <v>19</v>
      </c>
      <c r="B23" s="132" t="s">
        <v>229</v>
      </c>
      <c r="C23" s="48" t="s">
        <v>92</v>
      </c>
      <c r="D23" s="56"/>
      <c r="E23" s="223"/>
      <c r="F23" s="223">
        <v>76</v>
      </c>
      <c r="G23" s="223">
        <v>98</v>
      </c>
      <c r="H23" s="223">
        <v>74</v>
      </c>
      <c r="I23" s="223">
        <v>90</v>
      </c>
      <c r="J23" s="223">
        <v>93</v>
      </c>
      <c r="K23" s="223">
        <v>85</v>
      </c>
      <c r="L23" s="223">
        <v>84</v>
      </c>
      <c r="M23" s="223">
        <v>88</v>
      </c>
      <c r="N23" s="223">
        <v>100</v>
      </c>
      <c r="O23" s="223">
        <v>75</v>
      </c>
      <c r="P23" s="223">
        <v>99</v>
      </c>
      <c r="Q23" s="223">
        <v>80</v>
      </c>
      <c r="R23" s="223">
        <v>77</v>
      </c>
      <c r="S23" s="223"/>
      <c r="T23" s="223"/>
      <c r="U23" s="223"/>
      <c r="V23" s="223"/>
      <c r="W23" s="223"/>
      <c r="X23" s="223"/>
      <c r="Y23" s="223"/>
      <c r="Z23" s="223">
        <v>94</v>
      </c>
      <c r="AA23" s="223">
        <v>85</v>
      </c>
      <c r="AB23" s="223">
        <v>70</v>
      </c>
      <c r="AC23" s="223">
        <v>98</v>
      </c>
      <c r="AD23" s="223">
        <v>98</v>
      </c>
      <c r="AE23" s="224">
        <v>82</v>
      </c>
      <c r="AF23" s="186">
        <v>93</v>
      </c>
      <c r="AG23" s="186"/>
      <c r="AH23" s="186"/>
      <c r="AI23" s="186"/>
      <c r="AJ23" s="186">
        <v>90</v>
      </c>
      <c r="AK23" s="186">
        <v>72</v>
      </c>
      <c r="AL23" s="186">
        <v>82</v>
      </c>
      <c r="AM23" s="186">
        <v>73</v>
      </c>
      <c r="AN23" s="186"/>
      <c r="AO23" s="186"/>
      <c r="AP23" s="186"/>
      <c r="AQ23" s="186"/>
      <c r="AR23" s="221"/>
      <c r="AS23" s="221"/>
      <c r="AT23" s="221"/>
      <c r="AU23" s="221"/>
      <c r="AV23" s="221"/>
      <c r="AW23" s="221"/>
      <c r="AX23" s="221"/>
      <c r="AY23" s="221">
        <v>60</v>
      </c>
      <c r="AZ23" s="221">
        <v>66</v>
      </c>
      <c r="BA23" s="221">
        <v>66</v>
      </c>
      <c r="BB23" s="221">
        <v>60</v>
      </c>
      <c r="BC23" s="221">
        <v>84</v>
      </c>
      <c r="BD23" s="221">
        <v>69</v>
      </c>
      <c r="BE23" s="221">
        <v>75</v>
      </c>
      <c r="BF23" s="221"/>
      <c r="BG23" s="221"/>
      <c r="BH23" s="221"/>
      <c r="BI23" s="221"/>
      <c r="BJ23" s="221"/>
      <c r="BK23" s="221"/>
      <c r="BL23" s="221"/>
      <c r="BM23" s="221"/>
      <c r="BN23" s="221"/>
      <c r="BO23" s="221"/>
      <c r="BP23" s="40">
        <f t="shared" si="4"/>
        <v>86</v>
      </c>
      <c r="BQ23" s="40">
        <f t="shared" si="5"/>
        <v>87.666666666666671</v>
      </c>
      <c r="BR23" s="74">
        <f t="shared" si="6"/>
        <v>87</v>
      </c>
      <c r="BS23" s="74">
        <f t="shared" si="7"/>
        <v>82</v>
      </c>
      <c r="BT23" s="74">
        <f t="shared" si="8"/>
        <v>68.571428571428569</v>
      </c>
      <c r="BU23" s="74" t="e">
        <f t="shared" si="9"/>
        <v>#DIV/0!</v>
      </c>
      <c r="BV23" s="25">
        <f t="shared" si="16"/>
        <v>81.806451612903231</v>
      </c>
      <c r="BW23" s="24">
        <f t="shared" si="10"/>
        <v>10</v>
      </c>
      <c r="BX23" s="24">
        <f t="shared" si="11"/>
        <v>13</v>
      </c>
      <c r="BY23" s="24">
        <f t="shared" si="12"/>
        <v>8</v>
      </c>
      <c r="BZ23" s="24">
        <f t="shared" si="13"/>
        <v>31</v>
      </c>
      <c r="CA23" s="25">
        <f t="shared" si="14"/>
        <v>32.258064516129032</v>
      </c>
      <c r="CC23" s="22">
        <f t="shared" si="15"/>
        <v>0</v>
      </c>
    </row>
    <row r="24" spans="1:81" ht="18" x14ac:dyDescent="0.25">
      <c r="A24" s="65">
        <v>20</v>
      </c>
      <c r="B24" s="132" t="s">
        <v>230</v>
      </c>
      <c r="C24" s="48" t="s">
        <v>92</v>
      </c>
      <c r="D24" s="56"/>
      <c r="E24" s="223"/>
      <c r="F24" s="223">
        <v>84</v>
      </c>
      <c r="G24" s="223">
        <v>97</v>
      </c>
      <c r="H24" s="223">
        <v>86</v>
      </c>
      <c r="I24" s="223">
        <v>85</v>
      </c>
      <c r="J24" s="223">
        <v>97</v>
      </c>
      <c r="K24" s="223">
        <v>88</v>
      </c>
      <c r="L24" s="223">
        <v>99</v>
      </c>
      <c r="M24" s="223">
        <v>90</v>
      </c>
      <c r="N24" s="223">
        <v>100</v>
      </c>
      <c r="O24" s="223">
        <v>94</v>
      </c>
      <c r="P24" s="223">
        <v>99</v>
      </c>
      <c r="Q24" s="223">
        <v>92</v>
      </c>
      <c r="R24" s="223">
        <v>96</v>
      </c>
      <c r="S24" s="223"/>
      <c r="T24" s="223"/>
      <c r="U24" s="223"/>
      <c r="V24" s="223"/>
      <c r="W24" s="223">
        <v>94</v>
      </c>
      <c r="X24" s="223"/>
      <c r="Y24" s="223"/>
      <c r="Z24" s="223"/>
      <c r="AA24" s="223">
        <v>98</v>
      </c>
      <c r="AB24" s="223">
        <v>99</v>
      </c>
      <c r="AC24" s="223">
        <v>99</v>
      </c>
      <c r="AD24" s="223">
        <v>100</v>
      </c>
      <c r="AE24" s="224">
        <v>94</v>
      </c>
      <c r="AF24" s="186">
        <v>99</v>
      </c>
      <c r="AG24" s="186">
        <v>90</v>
      </c>
      <c r="AH24" s="186"/>
      <c r="AI24" s="186"/>
      <c r="AJ24" s="186"/>
      <c r="AK24" s="186">
        <v>99</v>
      </c>
      <c r="AL24" s="186">
        <v>100</v>
      </c>
      <c r="AM24" s="186">
        <v>90</v>
      </c>
      <c r="AN24" s="186"/>
      <c r="AO24" s="186"/>
      <c r="AP24" s="186"/>
      <c r="AQ24" s="186"/>
      <c r="AR24" s="221">
        <v>85</v>
      </c>
      <c r="AS24" s="221"/>
      <c r="AT24" s="221"/>
      <c r="AU24" s="221"/>
      <c r="AV24" s="221"/>
      <c r="AW24" s="221"/>
      <c r="AX24" s="221"/>
      <c r="AY24" s="221"/>
      <c r="AZ24" s="221">
        <v>92</v>
      </c>
      <c r="BA24" s="221">
        <v>92</v>
      </c>
      <c r="BB24" s="221">
        <v>93</v>
      </c>
      <c r="BC24" s="221">
        <v>93</v>
      </c>
      <c r="BD24" s="221">
        <v>84</v>
      </c>
      <c r="BE24" s="221">
        <v>92</v>
      </c>
      <c r="BF24" s="221"/>
      <c r="BG24" s="221"/>
      <c r="BH24" s="221"/>
      <c r="BI24" s="221"/>
      <c r="BJ24" s="221"/>
      <c r="BK24" s="221"/>
      <c r="BL24" s="221"/>
      <c r="BM24" s="221"/>
      <c r="BN24" s="221"/>
      <c r="BO24" s="221"/>
      <c r="BP24" s="40">
        <f t="shared" si="4"/>
        <v>89.5</v>
      </c>
      <c r="BQ24" s="40">
        <f t="shared" si="5"/>
        <v>95.666666666666671</v>
      </c>
      <c r="BR24" s="74">
        <f t="shared" si="6"/>
        <v>97.666666666666671</v>
      </c>
      <c r="BS24" s="74">
        <f t="shared" si="7"/>
        <v>95.333333333333329</v>
      </c>
      <c r="BT24" s="74">
        <f t="shared" si="8"/>
        <v>90.142857142857139</v>
      </c>
      <c r="BU24" s="74" t="e">
        <f t="shared" si="9"/>
        <v>#DIV/0!</v>
      </c>
      <c r="BV24" s="25">
        <f t="shared" si="16"/>
        <v>93.548387096774192</v>
      </c>
      <c r="BW24" s="24">
        <f t="shared" si="10"/>
        <v>25</v>
      </c>
      <c r="BX24" s="24">
        <f t="shared" si="11"/>
        <v>6</v>
      </c>
      <c r="BY24" s="24">
        <f t="shared" si="12"/>
        <v>0</v>
      </c>
      <c r="BZ24" s="24">
        <f t="shared" si="13"/>
        <v>31</v>
      </c>
      <c r="CA24" s="25">
        <f t="shared" si="14"/>
        <v>80.645161290322577</v>
      </c>
      <c r="CC24" s="22">
        <f t="shared" si="15"/>
        <v>0</v>
      </c>
    </row>
    <row r="25" spans="1:81" s="49" customFormat="1" ht="18" x14ac:dyDescent="0.25">
      <c r="A25" s="65">
        <v>21</v>
      </c>
      <c r="B25" s="132" t="s">
        <v>269</v>
      </c>
      <c r="C25" s="48" t="s">
        <v>92</v>
      </c>
      <c r="D25" s="56"/>
      <c r="E25" s="223"/>
      <c r="F25" s="223">
        <v>78</v>
      </c>
      <c r="G25" s="223">
        <v>93</v>
      </c>
      <c r="H25" s="223">
        <v>86</v>
      </c>
      <c r="I25" s="223">
        <v>93</v>
      </c>
      <c r="J25" s="223">
        <v>77</v>
      </c>
      <c r="K25" s="223">
        <v>65</v>
      </c>
      <c r="L25" s="223">
        <v>90</v>
      </c>
      <c r="M25" s="223">
        <v>90</v>
      </c>
      <c r="N25" s="223">
        <v>94</v>
      </c>
      <c r="O25" s="223">
        <v>87</v>
      </c>
      <c r="P25" s="223">
        <v>96</v>
      </c>
      <c r="Q25" s="223">
        <v>87</v>
      </c>
      <c r="R25" s="223">
        <v>90</v>
      </c>
      <c r="S25" s="223"/>
      <c r="T25" s="223"/>
      <c r="U25" s="223"/>
      <c r="V25" s="223"/>
      <c r="W25" s="223"/>
      <c r="X25" s="223"/>
      <c r="Y25" s="223"/>
      <c r="Z25" s="223">
        <v>90</v>
      </c>
      <c r="AA25" s="223">
        <v>98</v>
      </c>
      <c r="AB25" s="223">
        <v>98</v>
      </c>
      <c r="AC25" s="223">
        <v>94</v>
      </c>
      <c r="AD25" s="223">
        <v>92</v>
      </c>
      <c r="AE25" s="224">
        <v>90</v>
      </c>
      <c r="AF25" s="186">
        <v>98</v>
      </c>
      <c r="AG25" s="186"/>
      <c r="AH25" s="186"/>
      <c r="AI25" s="186"/>
      <c r="AJ25" s="186">
        <v>92</v>
      </c>
      <c r="AK25" s="186">
        <v>90</v>
      </c>
      <c r="AL25" s="186">
        <v>98</v>
      </c>
      <c r="AM25" s="186">
        <v>84</v>
      </c>
      <c r="AN25" s="186"/>
      <c r="AO25" s="186"/>
      <c r="AP25" s="186"/>
      <c r="AQ25" s="186"/>
      <c r="AR25" s="221"/>
      <c r="AS25" s="221"/>
      <c r="AT25" s="221"/>
      <c r="AU25" s="221"/>
      <c r="AV25" s="221"/>
      <c r="AW25" s="221"/>
      <c r="AX25" s="221"/>
      <c r="AY25" s="221">
        <v>94</v>
      </c>
      <c r="AZ25" s="221">
        <v>95</v>
      </c>
      <c r="BA25" s="221">
        <v>95</v>
      </c>
      <c r="BB25" s="221">
        <v>77</v>
      </c>
      <c r="BC25" s="221">
        <v>94</v>
      </c>
      <c r="BD25" s="221">
        <v>97</v>
      </c>
      <c r="BE25" s="221">
        <v>92</v>
      </c>
      <c r="BF25" s="221"/>
      <c r="BG25" s="221"/>
      <c r="BH25" s="221"/>
      <c r="BI25" s="221"/>
      <c r="BJ25" s="221"/>
      <c r="BK25" s="221"/>
      <c r="BL25" s="221"/>
      <c r="BM25" s="221"/>
      <c r="BN25" s="221"/>
      <c r="BO25" s="221"/>
      <c r="BP25" s="40">
        <f t="shared" si="4"/>
        <v>82</v>
      </c>
      <c r="BQ25" s="40">
        <f t="shared" si="5"/>
        <v>90.666666666666671</v>
      </c>
      <c r="BR25" s="74">
        <f t="shared" si="6"/>
        <v>93.666666666666671</v>
      </c>
      <c r="BS25" s="74">
        <f t="shared" si="7"/>
        <v>92</v>
      </c>
      <c r="BT25" s="74">
        <f t="shared" si="8"/>
        <v>92</v>
      </c>
      <c r="BU25" s="74" t="e">
        <f t="shared" si="9"/>
        <v>#DIV/0!</v>
      </c>
      <c r="BV25" s="25">
        <f t="shared" si="16"/>
        <v>90.129032258064512</v>
      </c>
      <c r="BW25" s="24">
        <f t="shared" si="10"/>
        <v>23</v>
      </c>
      <c r="BX25" s="24">
        <f t="shared" si="11"/>
        <v>7</v>
      </c>
      <c r="BY25" s="24">
        <f t="shared" si="12"/>
        <v>1</v>
      </c>
      <c r="BZ25" s="24">
        <f t="shared" si="13"/>
        <v>31</v>
      </c>
      <c r="CA25" s="25">
        <f t="shared" si="14"/>
        <v>74.193548387096769</v>
      </c>
      <c r="CC25" s="22">
        <f t="shared" si="15"/>
        <v>0</v>
      </c>
    </row>
    <row r="26" spans="1:81" s="22" customFormat="1" ht="18" x14ac:dyDescent="0.25">
      <c r="A26" s="65">
        <v>22</v>
      </c>
      <c r="B26" s="132" t="s">
        <v>231</v>
      </c>
      <c r="C26" s="48" t="s">
        <v>92</v>
      </c>
      <c r="D26" s="56"/>
      <c r="E26" s="223"/>
      <c r="F26" s="223">
        <v>71</v>
      </c>
      <c r="G26" s="223">
        <v>83</v>
      </c>
      <c r="H26" s="223">
        <v>76</v>
      </c>
      <c r="I26" s="223">
        <v>84</v>
      </c>
      <c r="J26" s="223">
        <v>83</v>
      </c>
      <c r="K26" s="223">
        <v>81</v>
      </c>
      <c r="L26" s="223">
        <v>83</v>
      </c>
      <c r="M26" s="223">
        <v>77</v>
      </c>
      <c r="N26" s="223">
        <v>87</v>
      </c>
      <c r="O26" s="223">
        <v>70</v>
      </c>
      <c r="P26" s="223">
        <v>80</v>
      </c>
      <c r="Q26" s="223">
        <v>75</v>
      </c>
      <c r="R26" s="223">
        <v>83</v>
      </c>
      <c r="S26" s="223"/>
      <c r="T26" s="223"/>
      <c r="U26" s="223"/>
      <c r="V26" s="223"/>
      <c r="W26" s="223"/>
      <c r="X26" s="223">
        <v>90</v>
      </c>
      <c r="Y26" s="223"/>
      <c r="Z26" s="223"/>
      <c r="AA26" s="223">
        <v>97</v>
      </c>
      <c r="AB26" s="223">
        <v>75</v>
      </c>
      <c r="AC26" s="223">
        <v>99</v>
      </c>
      <c r="AD26" s="223">
        <v>90</v>
      </c>
      <c r="AE26" s="224">
        <v>76</v>
      </c>
      <c r="AF26" s="186">
        <v>66</v>
      </c>
      <c r="AG26" s="186"/>
      <c r="AH26" s="186">
        <v>82</v>
      </c>
      <c r="AI26" s="186"/>
      <c r="AJ26" s="186"/>
      <c r="AK26" s="186">
        <v>86</v>
      </c>
      <c r="AL26" s="186">
        <v>76</v>
      </c>
      <c r="AM26" s="186">
        <v>84</v>
      </c>
      <c r="AN26" s="186"/>
      <c r="AO26" s="186"/>
      <c r="AP26" s="186"/>
      <c r="AQ26" s="186"/>
      <c r="AR26" s="221"/>
      <c r="AS26" s="221">
        <v>60</v>
      </c>
      <c r="AT26" s="221"/>
      <c r="AU26" s="221"/>
      <c r="AV26" s="221"/>
      <c r="AW26" s="221"/>
      <c r="AX26" s="221"/>
      <c r="AY26" s="221"/>
      <c r="AZ26" s="221">
        <v>79</v>
      </c>
      <c r="BA26" s="221">
        <v>76</v>
      </c>
      <c r="BB26" s="221">
        <v>63</v>
      </c>
      <c r="BC26" s="221">
        <v>86</v>
      </c>
      <c r="BD26" s="221">
        <v>65</v>
      </c>
      <c r="BE26" s="221">
        <v>87</v>
      </c>
      <c r="BF26" s="221"/>
      <c r="BG26" s="221"/>
      <c r="BH26" s="221"/>
      <c r="BI26" s="221"/>
      <c r="BJ26" s="221"/>
      <c r="BK26" s="221"/>
      <c r="BL26" s="221"/>
      <c r="BM26" s="221"/>
      <c r="BN26" s="221"/>
      <c r="BO26" s="221"/>
      <c r="BP26" s="40">
        <f t="shared" si="4"/>
        <v>79.666666666666671</v>
      </c>
      <c r="BQ26" s="40">
        <f t="shared" si="5"/>
        <v>78.666666666666671</v>
      </c>
      <c r="BR26" s="74">
        <f t="shared" si="6"/>
        <v>89</v>
      </c>
      <c r="BS26" s="74">
        <f t="shared" si="7"/>
        <v>78.333333333333329</v>
      </c>
      <c r="BT26" s="74">
        <f t="shared" si="8"/>
        <v>73.714285714285708</v>
      </c>
      <c r="BU26" s="74" t="e">
        <f t="shared" si="9"/>
        <v>#DIV/0!</v>
      </c>
      <c r="BV26" s="25">
        <f t="shared" si="16"/>
        <v>79.677419354838705</v>
      </c>
      <c r="BW26" s="24">
        <f t="shared" si="10"/>
        <v>4</v>
      </c>
      <c r="BX26" s="24">
        <f t="shared" si="11"/>
        <v>21</v>
      </c>
      <c r="BY26" s="24">
        <f t="shared" si="12"/>
        <v>6</v>
      </c>
      <c r="BZ26" s="24">
        <f t="shared" si="13"/>
        <v>31</v>
      </c>
      <c r="CA26" s="25">
        <f t="shared" si="14"/>
        <v>12.903225806451612</v>
      </c>
      <c r="CC26" s="22">
        <f t="shared" si="15"/>
        <v>0</v>
      </c>
    </row>
    <row r="27" spans="1:81" s="22" customFormat="1" ht="18" x14ac:dyDescent="0.25">
      <c r="A27" s="65">
        <v>23</v>
      </c>
      <c r="B27" s="132" t="s">
        <v>232</v>
      </c>
      <c r="C27" s="48" t="s">
        <v>92</v>
      </c>
      <c r="D27" s="56"/>
      <c r="E27" s="223"/>
      <c r="F27" s="223">
        <v>85</v>
      </c>
      <c r="G27" s="223">
        <v>94</v>
      </c>
      <c r="H27" s="223">
        <v>90</v>
      </c>
      <c r="I27" s="223">
        <v>85</v>
      </c>
      <c r="J27" s="223">
        <v>91</v>
      </c>
      <c r="K27" s="223">
        <v>86</v>
      </c>
      <c r="L27" s="223">
        <v>85</v>
      </c>
      <c r="M27" s="223">
        <v>91</v>
      </c>
      <c r="N27" s="223">
        <v>100</v>
      </c>
      <c r="O27" s="223">
        <v>92</v>
      </c>
      <c r="P27" s="223">
        <v>94</v>
      </c>
      <c r="Q27" s="223">
        <v>92</v>
      </c>
      <c r="R27" s="223">
        <v>95</v>
      </c>
      <c r="S27" s="223"/>
      <c r="T27" s="223"/>
      <c r="U27" s="223"/>
      <c r="V27" s="223"/>
      <c r="W27" s="223"/>
      <c r="X27" s="223"/>
      <c r="Y27" s="223"/>
      <c r="Z27" s="223">
        <v>91</v>
      </c>
      <c r="AA27" s="223">
        <v>90</v>
      </c>
      <c r="AB27" s="223">
        <v>80</v>
      </c>
      <c r="AC27" s="223">
        <v>99</v>
      </c>
      <c r="AD27" s="223">
        <v>100</v>
      </c>
      <c r="AE27" s="224">
        <v>90</v>
      </c>
      <c r="AF27" s="186">
        <v>95</v>
      </c>
      <c r="AG27" s="186"/>
      <c r="AH27" s="186"/>
      <c r="AI27" s="186"/>
      <c r="AJ27" s="186">
        <v>96</v>
      </c>
      <c r="AK27" s="186">
        <v>98</v>
      </c>
      <c r="AL27" s="186">
        <v>99</v>
      </c>
      <c r="AM27" s="186">
        <v>93</v>
      </c>
      <c r="AN27" s="186"/>
      <c r="AO27" s="186"/>
      <c r="AP27" s="186"/>
      <c r="AQ27" s="186"/>
      <c r="AR27" s="221"/>
      <c r="AS27" s="221"/>
      <c r="AT27" s="221"/>
      <c r="AU27" s="221"/>
      <c r="AV27" s="221"/>
      <c r="AW27" s="221"/>
      <c r="AX27" s="221"/>
      <c r="AY27" s="221">
        <v>94</v>
      </c>
      <c r="AZ27" s="221">
        <v>90</v>
      </c>
      <c r="BA27" s="221">
        <v>94</v>
      </c>
      <c r="BB27" s="221">
        <v>95</v>
      </c>
      <c r="BC27" s="221">
        <v>94</v>
      </c>
      <c r="BD27" s="221">
        <v>90</v>
      </c>
      <c r="BE27" s="221">
        <v>100</v>
      </c>
      <c r="BF27" s="221"/>
      <c r="BG27" s="221"/>
      <c r="BH27" s="221"/>
      <c r="BI27" s="221"/>
      <c r="BJ27" s="221"/>
      <c r="BK27" s="221"/>
      <c r="BL27" s="221"/>
      <c r="BM27" s="221"/>
      <c r="BN27" s="221"/>
      <c r="BO27" s="221"/>
      <c r="BP27" s="40">
        <f t="shared" si="4"/>
        <v>88.5</v>
      </c>
      <c r="BQ27" s="40">
        <f t="shared" si="5"/>
        <v>92.333333333333329</v>
      </c>
      <c r="BR27" s="74">
        <f t="shared" si="6"/>
        <v>92.5</v>
      </c>
      <c r="BS27" s="74">
        <f t="shared" si="7"/>
        <v>95.166666666666671</v>
      </c>
      <c r="BT27" s="74">
        <f t="shared" si="8"/>
        <v>93.857142857142861</v>
      </c>
      <c r="BU27" s="74" t="e">
        <f t="shared" si="9"/>
        <v>#DIV/0!</v>
      </c>
      <c r="BV27" s="25">
        <f t="shared" si="16"/>
        <v>92.516129032258064</v>
      </c>
      <c r="BW27" s="24">
        <f t="shared" si="10"/>
        <v>26</v>
      </c>
      <c r="BX27" s="24">
        <f t="shared" si="11"/>
        <v>5</v>
      </c>
      <c r="BY27" s="24">
        <f t="shared" si="12"/>
        <v>0</v>
      </c>
      <c r="BZ27" s="24">
        <f t="shared" si="13"/>
        <v>31</v>
      </c>
      <c r="CA27" s="25">
        <f t="shared" si="14"/>
        <v>83.870967741935488</v>
      </c>
      <c r="CC27" s="22">
        <f t="shared" si="15"/>
        <v>0</v>
      </c>
    </row>
    <row r="28" spans="1:81" s="206" customFormat="1" ht="18" x14ac:dyDescent="0.25">
      <c r="A28" s="65">
        <v>24</v>
      </c>
      <c r="B28" s="207" t="s">
        <v>233</v>
      </c>
      <c r="C28" s="48" t="s">
        <v>92</v>
      </c>
      <c r="D28" s="56"/>
      <c r="E28" s="275"/>
      <c r="F28" s="229">
        <v>66</v>
      </c>
      <c r="G28" s="229">
        <v>88</v>
      </c>
      <c r="H28" s="229">
        <v>60</v>
      </c>
      <c r="I28" s="229">
        <v>63</v>
      </c>
      <c r="J28" s="229">
        <v>69</v>
      </c>
      <c r="K28" s="229">
        <v>67</v>
      </c>
      <c r="L28" s="229">
        <v>71</v>
      </c>
      <c r="M28" s="229">
        <v>60</v>
      </c>
      <c r="N28" s="229">
        <v>82</v>
      </c>
      <c r="O28" s="229">
        <v>75</v>
      </c>
      <c r="P28" s="229">
        <v>60</v>
      </c>
      <c r="Q28" s="229">
        <v>60</v>
      </c>
      <c r="R28" s="229">
        <v>70</v>
      </c>
      <c r="S28" s="229"/>
      <c r="T28" s="229"/>
      <c r="U28" s="229"/>
      <c r="V28" s="229"/>
      <c r="W28" s="229">
        <v>85</v>
      </c>
      <c r="X28" s="229"/>
      <c r="Y28" s="229"/>
      <c r="Z28" s="229"/>
      <c r="AA28" s="229">
        <v>60</v>
      </c>
      <c r="AB28" s="229">
        <v>60</v>
      </c>
      <c r="AC28" s="229">
        <v>66</v>
      </c>
      <c r="AD28" s="229">
        <v>75</v>
      </c>
      <c r="AE28" s="230">
        <v>74</v>
      </c>
      <c r="AF28" s="231">
        <v>71</v>
      </c>
      <c r="AG28" s="231">
        <v>85</v>
      </c>
      <c r="AH28" s="231"/>
      <c r="AI28" s="231"/>
      <c r="AJ28" s="231"/>
      <c r="AK28" s="231">
        <v>76</v>
      </c>
      <c r="AL28" s="231">
        <v>70</v>
      </c>
      <c r="AM28" s="231">
        <v>65</v>
      </c>
      <c r="AN28" s="231"/>
      <c r="AO28" s="231"/>
      <c r="AP28" s="231"/>
      <c r="AQ28" s="276"/>
      <c r="AR28" s="232">
        <v>70</v>
      </c>
      <c r="AS28" s="232"/>
      <c r="AT28" s="232"/>
      <c r="AU28" s="232"/>
      <c r="AV28" s="232"/>
      <c r="AW28" s="232"/>
      <c r="AX28" s="232"/>
      <c r="AY28" s="232"/>
      <c r="AZ28" s="232">
        <v>60</v>
      </c>
      <c r="BA28" s="232">
        <v>67</v>
      </c>
      <c r="BB28" s="232">
        <v>83</v>
      </c>
      <c r="BC28" s="232">
        <v>72</v>
      </c>
      <c r="BD28" s="232">
        <v>60</v>
      </c>
      <c r="BE28" s="232">
        <v>65</v>
      </c>
      <c r="BF28" s="233"/>
      <c r="BG28" s="232"/>
      <c r="BH28" s="233"/>
      <c r="BI28" s="232"/>
      <c r="BJ28" s="232"/>
      <c r="BK28" s="232"/>
      <c r="BL28" s="232"/>
      <c r="BM28" s="232"/>
      <c r="BN28" s="232"/>
      <c r="BO28" s="232"/>
      <c r="BP28" s="202">
        <f t="shared" si="4"/>
        <v>68.833333333333329</v>
      </c>
      <c r="BQ28" s="202">
        <f t="shared" si="5"/>
        <v>68</v>
      </c>
      <c r="BR28" s="203">
        <f t="shared" si="6"/>
        <v>69.333333333333329</v>
      </c>
      <c r="BS28" s="203">
        <f t="shared" si="7"/>
        <v>73.5</v>
      </c>
      <c r="BT28" s="203">
        <f t="shared" si="8"/>
        <v>68.142857142857139</v>
      </c>
      <c r="BU28" s="203" t="e">
        <f t="shared" si="9"/>
        <v>#DIV/0!</v>
      </c>
      <c r="BV28" s="204">
        <f t="shared" si="16"/>
        <v>69.516129032258064</v>
      </c>
      <c r="BW28" s="205">
        <f t="shared" si="10"/>
        <v>0</v>
      </c>
      <c r="BX28" s="205">
        <f t="shared" si="11"/>
        <v>9</v>
      </c>
      <c r="BY28" s="205">
        <f t="shared" si="12"/>
        <v>22</v>
      </c>
      <c r="BZ28" s="205">
        <f t="shared" si="13"/>
        <v>31</v>
      </c>
      <c r="CA28" s="204">
        <f t="shared" si="14"/>
        <v>0</v>
      </c>
      <c r="CC28" s="206">
        <f t="shared" si="15"/>
        <v>0</v>
      </c>
    </row>
    <row r="29" spans="1:81" s="22" customFormat="1" ht="18" x14ac:dyDescent="0.25">
      <c r="A29" s="200">
        <v>27</v>
      </c>
      <c r="B29" s="209" t="s">
        <v>234</v>
      </c>
      <c r="C29" s="48" t="s">
        <v>92</v>
      </c>
      <c r="D29" s="201"/>
      <c r="E29" s="225"/>
      <c r="F29" s="225">
        <v>69</v>
      </c>
      <c r="G29" s="225">
        <v>94</v>
      </c>
      <c r="H29" s="225">
        <v>80</v>
      </c>
      <c r="I29" s="225">
        <v>90</v>
      </c>
      <c r="J29" s="225">
        <v>84</v>
      </c>
      <c r="K29" s="225">
        <v>80</v>
      </c>
      <c r="L29" s="225">
        <v>92</v>
      </c>
      <c r="M29" s="225">
        <v>86</v>
      </c>
      <c r="N29" s="225">
        <v>100</v>
      </c>
      <c r="O29" s="225">
        <v>91</v>
      </c>
      <c r="P29" s="225">
        <v>84</v>
      </c>
      <c r="Q29" s="225">
        <v>75</v>
      </c>
      <c r="R29" s="225">
        <v>80</v>
      </c>
      <c r="S29" s="225"/>
      <c r="T29" s="225"/>
      <c r="U29" s="225"/>
      <c r="V29" s="225"/>
      <c r="W29" s="225"/>
      <c r="X29" s="225"/>
      <c r="Y29" s="225">
        <v>82</v>
      </c>
      <c r="Z29" s="225"/>
      <c r="AA29" s="225">
        <v>78</v>
      </c>
      <c r="AB29" s="225">
        <v>66</v>
      </c>
      <c r="AC29" s="225">
        <v>75</v>
      </c>
      <c r="AD29" s="225">
        <v>87</v>
      </c>
      <c r="AE29" s="226">
        <v>69</v>
      </c>
      <c r="AF29" s="189">
        <v>73</v>
      </c>
      <c r="AG29" s="189"/>
      <c r="AH29" s="189"/>
      <c r="AI29" s="189">
        <v>87</v>
      </c>
      <c r="AJ29" s="189"/>
      <c r="AK29" s="189">
        <v>67</v>
      </c>
      <c r="AL29" s="189">
        <v>70</v>
      </c>
      <c r="AM29" s="189">
        <v>76</v>
      </c>
      <c r="AN29" s="189"/>
      <c r="AO29" s="189"/>
      <c r="AP29" s="189"/>
      <c r="AQ29" s="189"/>
      <c r="AR29" s="227"/>
      <c r="AS29" s="227"/>
      <c r="AT29" s="227">
        <v>66</v>
      </c>
      <c r="AU29" s="227"/>
      <c r="AV29" s="227"/>
      <c r="AW29" s="227"/>
      <c r="AX29" s="227"/>
      <c r="AY29" s="227"/>
      <c r="AZ29" s="227">
        <v>63</v>
      </c>
      <c r="BA29" s="227">
        <v>63</v>
      </c>
      <c r="BB29" s="227">
        <v>63</v>
      </c>
      <c r="BC29" s="227">
        <v>88</v>
      </c>
      <c r="BD29" s="227">
        <v>60</v>
      </c>
      <c r="BE29" s="227">
        <v>65</v>
      </c>
      <c r="BF29" s="227"/>
      <c r="BG29" s="227"/>
      <c r="BH29" s="227"/>
      <c r="BI29" s="227"/>
      <c r="BJ29" s="227"/>
      <c r="BK29" s="227"/>
      <c r="BL29" s="227"/>
      <c r="BM29" s="227"/>
      <c r="BN29" s="227"/>
      <c r="BO29" s="227"/>
      <c r="BP29" s="74">
        <f t="shared" si="4"/>
        <v>82.833333333333329</v>
      </c>
      <c r="BQ29" s="74">
        <f t="shared" si="5"/>
        <v>88</v>
      </c>
      <c r="BR29" s="74">
        <f t="shared" si="6"/>
        <v>78</v>
      </c>
      <c r="BS29" s="74">
        <f t="shared" si="7"/>
        <v>73.666666666666671</v>
      </c>
      <c r="BT29" s="74">
        <f t="shared" si="8"/>
        <v>66.857142857142861</v>
      </c>
      <c r="BU29" s="74" t="e">
        <f t="shared" si="9"/>
        <v>#DIV/0!</v>
      </c>
      <c r="BV29" s="25">
        <f t="shared" si="16"/>
        <v>77.516129032258064</v>
      </c>
      <c r="BW29" s="24">
        <f t="shared" si="10"/>
        <v>5</v>
      </c>
      <c r="BX29" s="24">
        <f t="shared" si="11"/>
        <v>14</v>
      </c>
      <c r="BY29" s="24">
        <f t="shared" si="12"/>
        <v>12</v>
      </c>
      <c r="BZ29" s="24">
        <f t="shared" si="13"/>
        <v>31</v>
      </c>
      <c r="CA29" s="25">
        <f t="shared" si="14"/>
        <v>16.129032258064516</v>
      </c>
      <c r="CC29" s="22">
        <f t="shared" si="15"/>
        <v>0</v>
      </c>
    </row>
    <row r="30" spans="1:81" s="22" customFormat="1" ht="18" x14ac:dyDescent="0.25">
      <c r="A30" s="65">
        <v>29</v>
      </c>
      <c r="B30" s="132" t="s">
        <v>239</v>
      </c>
      <c r="C30" s="48" t="s">
        <v>238</v>
      </c>
      <c r="D30" s="56"/>
      <c r="E30" s="223"/>
      <c r="F30" s="223">
        <v>80</v>
      </c>
      <c r="G30" s="223">
        <v>93</v>
      </c>
      <c r="H30" s="223">
        <v>87</v>
      </c>
      <c r="I30" s="223">
        <v>79</v>
      </c>
      <c r="J30" s="223">
        <v>90</v>
      </c>
      <c r="K30" s="223">
        <v>90</v>
      </c>
      <c r="L30" s="223">
        <v>84</v>
      </c>
      <c r="M30" s="223">
        <v>90</v>
      </c>
      <c r="N30" s="223">
        <v>100</v>
      </c>
      <c r="O30" s="223">
        <v>84</v>
      </c>
      <c r="P30" s="223">
        <v>91</v>
      </c>
      <c r="Q30" s="223">
        <v>91</v>
      </c>
      <c r="R30" s="223">
        <v>60</v>
      </c>
      <c r="S30" s="223"/>
      <c r="T30" s="223"/>
      <c r="U30" s="223"/>
      <c r="V30" s="223"/>
      <c r="W30" s="223"/>
      <c r="X30" s="223"/>
      <c r="Y30" s="223"/>
      <c r="Z30" s="223">
        <v>76</v>
      </c>
      <c r="AA30" s="223">
        <v>82</v>
      </c>
      <c r="AB30" s="223">
        <v>85</v>
      </c>
      <c r="AC30" s="223">
        <v>92</v>
      </c>
      <c r="AD30" s="223">
        <v>99</v>
      </c>
      <c r="AE30" s="224">
        <v>89</v>
      </c>
      <c r="AF30" s="186">
        <v>91</v>
      </c>
      <c r="AG30" s="210"/>
      <c r="AH30" s="186"/>
      <c r="AI30" s="186"/>
      <c r="AJ30" s="186">
        <v>74</v>
      </c>
      <c r="AK30" s="186">
        <v>83</v>
      </c>
      <c r="AL30" s="186">
        <v>94</v>
      </c>
      <c r="AM30" s="186">
        <v>77</v>
      </c>
      <c r="AN30" s="186"/>
      <c r="AO30" s="186"/>
      <c r="AP30" s="210"/>
      <c r="AQ30" s="186"/>
      <c r="AR30" s="221"/>
      <c r="AS30" s="221"/>
      <c r="AT30" s="222"/>
      <c r="AU30" s="222"/>
      <c r="AV30" s="222"/>
      <c r="AW30" s="222"/>
      <c r="AX30" s="222"/>
      <c r="AY30" s="221">
        <v>62</v>
      </c>
      <c r="AZ30" s="221">
        <v>76</v>
      </c>
      <c r="BA30" s="221">
        <v>75</v>
      </c>
      <c r="BB30" s="221">
        <v>0</v>
      </c>
      <c r="BC30" s="221">
        <v>77</v>
      </c>
      <c r="BD30" s="221">
        <v>60</v>
      </c>
      <c r="BE30" s="221">
        <v>66</v>
      </c>
      <c r="BF30" s="221"/>
      <c r="BG30" s="221"/>
      <c r="BH30" s="221"/>
      <c r="BI30" s="221"/>
      <c r="BJ30" s="221"/>
      <c r="BK30" s="221"/>
      <c r="BL30" s="221"/>
      <c r="BM30" s="221"/>
      <c r="BN30" s="221"/>
      <c r="BO30" s="221"/>
      <c r="BP30" s="40">
        <f t="shared" si="4"/>
        <v>86.5</v>
      </c>
      <c r="BQ30" s="40">
        <f t="shared" si="5"/>
        <v>90</v>
      </c>
      <c r="BR30" s="74">
        <f t="shared" si="6"/>
        <v>82.333333333333329</v>
      </c>
      <c r="BS30" s="74">
        <f t="shared" si="7"/>
        <v>84.666666666666671</v>
      </c>
      <c r="BT30" s="74" t="str">
        <f t="shared" si="8"/>
        <v>Нет п/оц.</v>
      </c>
      <c r="BU30" s="74" t="e">
        <f t="shared" si="9"/>
        <v>#DIV/0!</v>
      </c>
      <c r="BV30" s="25" t="str">
        <f t="shared" si="16"/>
        <v>Нет п/оц.</v>
      </c>
      <c r="BW30" s="24">
        <f t="shared" si="10"/>
        <v>11</v>
      </c>
      <c r="BX30" s="24">
        <f t="shared" si="11"/>
        <v>15</v>
      </c>
      <c r="BY30" s="24">
        <f t="shared" si="12"/>
        <v>4</v>
      </c>
      <c r="BZ30" s="24">
        <f t="shared" si="13"/>
        <v>30</v>
      </c>
      <c r="CA30" s="25">
        <f t="shared" si="14"/>
        <v>36.666666666666664</v>
      </c>
      <c r="CC30" s="22">
        <f t="shared" si="15"/>
        <v>1</v>
      </c>
    </row>
    <row r="31" spans="1:81" s="22" customFormat="1" ht="18" x14ac:dyDescent="0.25">
      <c r="A31" s="65">
        <v>30</v>
      </c>
      <c r="B31" s="132" t="s">
        <v>240</v>
      </c>
      <c r="C31" s="48" t="s">
        <v>238</v>
      </c>
      <c r="D31" s="56"/>
      <c r="E31" s="223"/>
      <c r="F31" s="223">
        <v>80</v>
      </c>
      <c r="G31" s="223">
        <v>91</v>
      </c>
      <c r="H31" s="223">
        <v>88</v>
      </c>
      <c r="I31" s="223">
        <v>87</v>
      </c>
      <c r="J31" s="223">
        <v>98</v>
      </c>
      <c r="K31" s="223">
        <v>93</v>
      </c>
      <c r="L31" s="223">
        <v>84</v>
      </c>
      <c r="M31" s="223">
        <v>93</v>
      </c>
      <c r="N31" s="223">
        <v>100</v>
      </c>
      <c r="O31" s="223">
        <v>82</v>
      </c>
      <c r="P31" s="223">
        <v>80</v>
      </c>
      <c r="Q31" s="223">
        <v>91</v>
      </c>
      <c r="R31" s="223">
        <v>60</v>
      </c>
      <c r="S31" s="223"/>
      <c r="T31" s="223"/>
      <c r="U31" s="223"/>
      <c r="V31" s="223"/>
      <c r="W31" s="223"/>
      <c r="X31" s="223"/>
      <c r="Y31" s="223"/>
      <c r="Z31" s="223">
        <v>81</v>
      </c>
      <c r="AA31" s="223">
        <v>94</v>
      </c>
      <c r="AB31" s="223">
        <v>83</v>
      </c>
      <c r="AC31" s="223">
        <v>97</v>
      </c>
      <c r="AD31" s="223">
        <v>99</v>
      </c>
      <c r="AE31" s="224">
        <v>88</v>
      </c>
      <c r="AF31" s="186">
        <v>93</v>
      </c>
      <c r="AG31" s="186"/>
      <c r="AH31" s="186"/>
      <c r="AI31" s="186"/>
      <c r="AJ31" s="186">
        <v>71</v>
      </c>
      <c r="AK31" s="186">
        <v>86</v>
      </c>
      <c r="AL31" s="186">
        <v>97</v>
      </c>
      <c r="AM31" s="186">
        <v>90</v>
      </c>
      <c r="AN31" s="186"/>
      <c r="AO31" s="186"/>
      <c r="AP31" s="186"/>
      <c r="AQ31" s="186"/>
      <c r="AR31" s="221"/>
      <c r="AS31" s="221"/>
      <c r="AT31" s="221"/>
      <c r="AU31" s="221"/>
      <c r="AV31" s="221"/>
      <c r="AW31" s="221"/>
      <c r="AX31" s="221"/>
      <c r="AY31" s="221">
        <v>66</v>
      </c>
      <c r="AZ31" s="221">
        <v>67</v>
      </c>
      <c r="BA31" s="221">
        <v>68</v>
      </c>
      <c r="BB31" s="221">
        <v>0</v>
      </c>
      <c r="BC31" s="221">
        <v>75</v>
      </c>
      <c r="BD31" s="221">
        <v>60</v>
      </c>
      <c r="BE31" s="221">
        <v>65</v>
      </c>
      <c r="BF31" s="221"/>
      <c r="BG31" s="221"/>
      <c r="BH31" s="221"/>
      <c r="BI31" s="221"/>
      <c r="BJ31" s="221"/>
      <c r="BK31" s="221"/>
      <c r="BL31" s="221"/>
      <c r="BM31" s="221"/>
      <c r="BN31" s="221"/>
      <c r="BO31" s="221"/>
      <c r="BP31" s="40">
        <f t="shared" si="4"/>
        <v>89.5</v>
      </c>
      <c r="BQ31" s="40">
        <f t="shared" si="5"/>
        <v>88.333333333333329</v>
      </c>
      <c r="BR31" s="74">
        <f t="shared" si="6"/>
        <v>85.666666666666671</v>
      </c>
      <c r="BS31" s="74">
        <f t="shared" si="7"/>
        <v>87.5</v>
      </c>
      <c r="BT31" s="74" t="str">
        <f t="shared" si="8"/>
        <v>Нет п/оц.</v>
      </c>
      <c r="BU31" s="74" t="e">
        <f t="shared" si="9"/>
        <v>#DIV/0!</v>
      </c>
      <c r="BV31" s="25" t="str">
        <f t="shared" si="16"/>
        <v>Нет п/оц.</v>
      </c>
      <c r="BW31" s="24">
        <f t="shared" si="10"/>
        <v>12</v>
      </c>
      <c r="BX31" s="24">
        <f t="shared" si="11"/>
        <v>11</v>
      </c>
      <c r="BY31" s="24">
        <f t="shared" si="12"/>
        <v>7</v>
      </c>
      <c r="BZ31" s="24">
        <f t="shared" si="13"/>
        <v>30</v>
      </c>
      <c r="CA31" s="25">
        <f t="shared" si="14"/>
        <v>40</v>
      </c>
      <c r="CC31" s="22">
        <f t="shared" si="15"/>
        <v>1</v>
      </c>
    </row>
    <row r="32" spans="1:81" s="22" customFormat="1" ht="18" x14ac:dyDescent="0.25">
      <c r="A32" s="65">
        <v>31</v>
      </c>
      <c r="B32" s="132" t="s">
        <v>241</v>
      </c>
      <c r="C32" s="48" t="s">
        <v>238</v>
      </c>
      <c r="D32" s="56"/>
      <c r="E32" s="223"/>
      <c r="F32" s="223">
        <v>82</v>
      </c>
      <c r="G32" s="223">
        <v>90</v>
      </c>
      <c r="H32" s="223">
        <v>80</v>
      </c>
      <c r="I32" s="223">
        <v>84</v>
      </c>
      <c r="J32" s="223">
        <v>99</v>
      </c>
      <c r="K32" s="223">
        <v>96</v>
      </c>
      <c r="L32" s="223">
        <v>66</v>
      </c>
      <c r="M32" s="223">
        <v>77</v>
      </c>
      <c r="N32" s="223">
        <v>100</v>
      </c>
      <c r="O32" s="223">
        <v>85</v>
      </c>
      <c r="P32" s="223">
        <v>75</v>
      </c>
      <c r="Q32" s="223">
        <v>75</v>
      </c>
      <c r="R32" s="223">
        <v>72</v>
      </c>
      <c r="S32" s="223"/>
      <c r="T32" s="223"/>
      <c r="U32" s="223"/>
      <c r="V32" s="223"/>
      <c r="W32" s="223"/>
      <c r="X32" s="223"/>
      <c r="Y32" s="223"/>
      <c r="Z32" s="223">
        <v>87</v>
      </c>
      <c r="AA32" s="223">
        <v>68</v>
      </c>
      <c r="AB32" s="223">
        <v>80</v>
      </c>
      <c r="AC32" s="223">
        <v>73</v>
      </c>
      <c r="AD32" s="223">
        <v>94</v>
      </c>
      <c r="AE32" s="224">
        <v>74</v>
      </c>
      <c r="AF32" s="186">
        <v>79</v>
      </c>
      <c r="AG32" s="186"/>
      <c r="AH32" s="186"/>
      <c r="AI32" s="186"/>
      <c r="AJ32" s="186">
        <v>77</v>
      </c>
      <c r="AK32" s="186">
        <v>78</v>
      </c>
      <c r="AL32" s="235">
        <v>78</v>
      </c>
      <c r="AM32" s="235">
        <v>78</v>
      </c>
      <c r="AN32" s="235"/>
      <c r="AO32" s="235"/>
      <c r="AP32" s="235"/>
      <c r="AQ32" s="235"/>
      <c r="AR32" s="236"/>
      <c r="AS32" s="236"/>
      <c r="AT32" s="237"/>
      <c r="AU32" s="237"/>
      <c r="AV32" s="237"/>
      <c r="AW32" s="237"/>
      <c r="AX32" s="237"/>
      <c r="AY32" s="236">
        <v>74</v>
      </c>
      <c r="AZ32" s="236">
        <v>62</v>
      </c>
      <c r="BA32" s="236">
        <v>67</v>
      </c>
      <c r="BB32" s="236">
        <v>74</v>
      </c>
      <c r="BC32" s="236">
        <v>93</v>
      </c>
      <c r="BD32" s="236">
        <v>60</v>
      </c>
      <c r="BE32" s="236">
        <v>60</v>
      </c>
      <c r="BF32" s="236"/>
      <c r="BG32" s="236"/>
      <c r="BH32" s="236"/>
      <c r="BI32" s="236"/>
      <c r="BJ32" s="236"/>
      <c r="BK32" s="236"/>
      <c r="BL32" s="236"/>
      <c r="BM32" s="236"/>
      <c r="BN32" s="236"/>
      <c r="BO32" s="236"/>
      <c r="BP32" s="40">
        <f t="shared" si="4"/>
        <v>88.5</v>
      </c>
      <c r="BQ32" s="40">
        <f t="shared" si="5"/>
        <v>79.666666666666671</v>
      </c>
      <c r="BR32" s="74">
        <f t="shared" si="6"/>
        <v>79</v>
      </c>
      <c r="BS32" s="74">
        <f t="shared" si="7"/>
        <v>77.333333333333329</v>
      </c>
      <c r="BT32" s="74">
        <f t="shared" si="8"/>
        <v>70</v>
      </c>
      <c r="BU32" s="74" t="e">
        <f t="shared" si="9"/>
        <v>#DIV/0!</v>
      </c>
      <c r="BV32" s="25">
        <f t="shared" si="16"/>
        <v>78.612903225806448</v>
      </c>
      <c r="BW32" s="24">
        <f t="shared" si="10"/>
        <v>6</v>
      </c>
      <c r="BX32" s="24">
        <f t="shared" si="11"/>
        <v>17</v>
      </c>
      <c r="BY32" s="24">
        <f t="shared" si="12"/>
        <v>8</v>
      </c>
      <c r="BZ32" s="24">
        <f t="shared" si="13"/>
        <v>31</v>
      </c>
      <c r="CA32" s="25">
        <f t="shared" si="14"/>
        <v>19.35483870967742</v>
      </c>
      <c r="CC32" s="22">
        <f t="shared" si="15"/>
        <v>0</v>
      </c>
    </row>
    <row r="33" spans="1:81" s="22" customFormat="1" ht="18" x14ac:dyDescent="0.25">
      <c r="A33" s="65">
        <v>33</v>
      </c>
      <c r="B33" s="132" t="s">
        <v>242</v>
      </c>
      <c r="C33" s="48" t="s">
        <v>238</v>
      </c>
      <c r="D33" s="56"/>
      <c r="E33" s="223"/>
      <c r="F33" s="223">
        <v>74</v>
      </c>
      <c r="G33" s="223">
        <v>87</v>
      </c>
      <c r="H33" s="223">
        <v>74</v>
      </c>
      <c r="I33" s="223">
        <v>78</v>
      </c>
      <c r="J33" s="223">
        <v>92</v>
      </c>
      <c r="K33" s="223">
        <v>94</v>
      </c>
      <c r="L33" s="223">
        <v>74</v>
      </c>
      <c r="M33" s="223">
        <v>82</v>
      </c>
      <c r="N33" s="223">
        <v>100</v>
      </c>
      <c r="O33" s="223">
        <v>85</v>
      </c>
      <c r="P33" s="223">
        <v>84</v>
      </c>
      <c r="Q33" s="223">
        <v>74</v>
      </c>
      <c r="R33" s="223">
        <v>65</v>
      </c>
      <c r="S33" s="223"/>
      <c r="T33" s="223"/>
      <c r="U33" s="223"/>
      <c r="V33" s="223"/>
      <c r="W33" s="223"/>
      <c r="X33" s="223"/>
      <c r="Y33" s="223"/>
      <c r="Z33" s="223">
        <v>91</v>
      </c>
      <c r="AA33" s="223">
        <v>70</v>
      </c>
      <c r="AB33" s="223">
        <v>87</v>
      </c>
      <c r="AC33" s="223">
        <v>60</v>
      </c>
      <c r="AD33" s="223">
        <v>100</v>
      </c>
      <c r="AE33" s="224">
        <v>87</v>
      </c>
      <c r="AF33" s="186">
        <v>95</v>
      </c>
      <c r="AG33" s="186"/>
      <c r="AH33" s="186"/>
      <c r="AI33" s="186"/>
      <c r="AJ33" s="186">
        <v>97</v>
      </c>
      <c r="AK33" s="186">
        <v>83</v>
      </c>
      <c r="AL33" s="186">
        <v>93</v>
      </c>
      <c r="AM33" s="186">
        <v>80</v>
      </c>
      <c r="AN33" s="186"/>
      <c r="AO33" s="186"/>
      <c r="AP33" s="186"/>
      <c r="AQ33" s="186"/>
      <c r="AR33" s="221"/>
      <c r="AS33" s="221"/>
      <c r="AT33" s="221"/>
      <c r="AU33" s="221"/>
      <c r="AV33" s="221"/>
      <c r="AW33" s="221"/>
      <c r="AX33" s="221"/>
      <c r="AY33" s="221">
        <v>74</v>
      </c>
      <c r="AZ33" s="221">
        <v>74</v>
      </c>
      <c r="BA33" s="221">
        <v>82</v>
      </c>
      <c r="BB33" s="221">
        <v>0</v>
      </c>
      <c r="BC33" s="221">
        <v>88</v>
      </c>
      <c r="BD33" s="221">
        <v>74</v>
      </c>
      <c r="BE33" s="221">
        <v>68</v>
      </c>
      <c r="BF33" s="221"/>
      <c r="BG33" s="221"/>
      <c r="BH33" s="221"/>
      <c r="BI33" s="221"/>
      <c r="BJ33" s="221"/>
      <c r="BK33" s="221"/>
      <c r="BL33" s="221"/>
      <c r="BM33" s="221"/>
      <c r="BN33" s="221"/>
      <c r="BO33" s="221"/>
      <c r="BP33" s="40">
        <f t="shared" si="4"/>
        <v>83.166666666666671</v>
      </c>
      <c r="BQ33" s="40">
        <f t="shared" si="5"/>
        <v>83.166666666666671</v>
      </c>
      <c r="BR33" s="74">
        <f t="shared" si="6"/>
        <v>78.833333333333329</v>
      </c>
      <c r="BS33" s="74">
        <f t="shared" si="7"/>
        <v>89.166666666666671</v>
      </c>
      <c r="BT33" s="74" t="str">
        <f t="shared" si="8"/>
        <v>Нет п/оц.</v>
      </c>
      <c r="BU33" s="74" t="e">
        <f t="shared" si="9"/>
        <v>#DIV/0!</v>
      </c>
      <c r="BV33" s="25" t="str">
        <f t="shared" si="16"/>
        <v>Нет п/оц.</v>
      </c>
      <c r="BW33" s="24">
        <f t="shared" si="10"/>
        <v>8</v>
      </c>
      <c r="BX33" s="24">
        <f t="shared" si="11"/>
        <v>18</v>
      </c>
      <c r="BY33" s="24">
        <f t="shared" si="12"/>
        <v>4</v>
      </c>
      <c r="BZ33" s="24">
        <f t="shared" si="13"/>
        <v>30</v>
      </c>
      <c r="CA33" s="25">
        <f t="shared" si="14"/>
        <v>26.666666666666668</v>
      </c>
      <c r="CC33" s="22">
        <f t="shared" si="15"/>
        <v>1</v>
      </c>
    </row>
    <row r="34" spans="1:81" s="22" customFormat="1" ht="18" x14ac:dyDescent="0.25">
      <c r="A34" s="65">
        <v>38</v>
      </c>
      <c r="B34" s="132" t="s">
        <v>243</v>
      </c>
      <c r="C34" s="48" t="s">
        <v>238</v>
      </c>
      <c r="D34" s="56" t="s">
        <v>73</v>
      </c>
      <c r="E34" s="223"/>
      <c r="F34" s="223">
        <v>76</v>
      </c>
      <c r="G34" s="223">
        <v>86</v>
      </c>
      <c r="H34" s="223">
        <v>67</v>
      </c>
      <c r="I34" s="223">
        <v>76</v>
      </c>
      <c r="J34" s="223">
        <v>90</v>
      </c>
      <c r="K34" s="223">
        <v>91</v>
      </c>
      <c r="L34" s="223">
        <v>70</v>
      </c>
      <c r="M34" s="223">
        <v>62</v>
      </c>
      <c r="N34" s="223">
        <v>100</v>
      </c>
      <c r="O34" s="223">
        <v>77</v>
      </c>
      <c r="P34" s="223">
        <v>60</v>
      </c>
      <c r="Q34" s="223">
        <v>60</v>
      </c>
      <c r="R34" s="223">
        <v>71</v>
      </c>
      <c r="S34" s="223"/>
      <c r="T34" s="223"/>
      <c r="U34" s="223"/>
      <c r="V34" s="223"/>
      <c r="W34" s="223"/>
      <c r="X34" s="223"/>
      <c r="Y34" s="223"/>
      <c r="Z34" s="223">
        <v>64</v>
      </c>
      <c r="AA34" s="223">
        <v>65</v>
      </c>
      <c r="AB34" s="223">
        <v>73</v>
      </c>
      <c r="AC34" s="223">
        <v>92</v>
      </c>
      <c r="AD34" s="223">
        <v>63</v>
      </c>
      <c r="AE34" s="224">
        <v>71</v>
      </c>
      <c r="AF34" s="186">
        <v>43</v>
      </c>
      <c r="AG34" s="186"/>
      <c r="AH34" s="186"/>
      <c r="AI34" s="186"/>
      <c r="AJ34" s="186">
        <v>64</v>
      </c>
      <c r="AK34" s="186">
        <v>72</v>
      </c>
      <c r="AL34" s="186">
        <v>75</v>
      </c>
      <c r="AM34" s="186">
        <v>60</v>
      </c>
      <c r="AN34" s="186"/>
      <c r="AO34" s="186"/>
      <c r="AP34" s="186"/>
      <c r="AQ34" s="186"/>
      <c r="AR34" s="221"/>
      <c r="AS34" s="221"/>
      <c r="AT34" s="222"/>
      <c r="AU34" s="222"/>
      <c r="AV34" s="222"/>
      <c r="AW34" s="222"/>
      <c r="AX34" s="222"/>
      <c r="AY34" s="221">
        <v>64</v>
      </c>
      <c r="AZ34" s="221">
        <v>62</v>
      </c>
      <c r="BA34" s="221">
        <v>60</v>
      </c>
      <c r="BB34" s="221">
        <v>97</v>
      </c>
      <c r="BC34" s="221">
        <v>88</v>
      </c>
      <c r="BD34" s="221">
        <v>60</v>
      </c>
      <c r="BE34" s="221">
        <v>70</v>
      </c>
      <c r="BF34" s="221"/>
      <c r="BG34" s="221"/>
      <c r="BH34" s="221"/>
      <c r="BI34" s="221"/>
      <c r="BJ34" s="221"/>
      <c r="BK34" s="221"/>
      <c r="BL34" s="221"/>
      <c r="BM34" s="221"/>
      <c r="BN34" s="221"/>
      <c r="BO34" s="221"/>
      <c r="BP34" s="40">
        <f t="shared" si="4"/>
        <v>81</v>
      </c>
      <c r="BQ34" s="40">
        <f t="shared" si="5"/>
        <v>71.5</v>
      </c>
      <c r="BR34" s="74">
        <f t="shared" si="6"/>
        <v>71.333333333333329</v>
      </c>
      <c r="BS34" s="74" t="str">
        <f t="shared" si="7"/>
        <v>Нет п/оц.</v>
      </c>
      <c r="BT34" s="74">
        <f t="shared" si="8"/>
        <v>71.571428571428569</v>
      </c>
      <c r="BU34" s="74" t="e">
        <f t="shared" si="9"/>
        <v>#DIV/0!</v>
      </c>
      <c r="BV34" s="25" t="str">
        <f t="shared" si="16"/>
        <v>Нет п/оц.</v>
      </c>
      <c r="BW34" s="24">
        <f t="shared" si="10"/>
        <v>5</v>
      </c>
      <c r="BX34" s="24">
        <f t="shared" si="11"/>
        <v>6</v>
      </c>
      <c r="BY34" s="24">
        <f t="shared" si="12"/>
        <v>19</v>
      </c>
      <c r="BZ34" s="24">
        <f t="shared" si="13"/>
        <v>30</v>
      </c>
      <c r="CA34" s="25">
        <f t="shared" si="14"/>
        <v>16.666666666666664</v>
      </c>
      <c r="CC34" s="22">
        <f t="shared" si="15"/>
        <v>1</v>
      </c>
    </row>
    <row r="35" spans="1:81" s="22" customFormat="1" ht="18" x14ac:dyDescent="0.25">
      <c r="A35" s="65">
        <v>39</v>
      </c>
      <c r="B35" s="132" t="s">
        <v>244</v>
      </c>
      <c r="C35" s="48" t="s">
        <v>238</v>
      </c>
      <c r="D35" s="56"/>
      <c r="E35" s="223"/>
      <c r="F35" s="223">
        <v>81</v>
      </c>
      <c r="G35" s="223">
        <v>96</v>
      </c>
      <c r="H35" s="223">
        <v>77</v>
      </c>
      <c r="I35" s="223">
        <v>74</v>
      </c>
      <c r="J35" s="223">
        <v>98</v>
      </c>
      <c r="K35" s="223">
        <v>97</v>
      </c>
      <c r="L35" s="223">
        <v>70</v>
      </c>
      <c r="M35" s="223">
        <v>71</v>
      </c>
      <c r="N35" s="223">
        <v>100</v>
      </c>
      <c r="O35" s="223">
        <v>92</v>
      </c>
      <c r="P35" s="223">
        <v>68</v>
      </c>
      <c r="Q35" s="223">
        <v>74</v>
      </c>
      <c r="R35" s="223">
        <v>65</v>
      </c>
      <c r="S35" s="223"/>
      <c r="T35" s="223"/>
      <c r="U35" s="223"/>
      <c r="V35" s="223"/>
      <c r="W35" s="223"/>
      <c r="X35" s="223"/>
      <c r="Y35" s="223"/>
      <c r="Z35" s="223">
        <v>85</v>
      </c>
      <c r="AA35" s="223">
        <v>78</v>
      </c>
      <c r="AB35" s="223">
        <v>73</v>
      </c>
      <c r="AC35" s="223">
        <v>71</v>
      </c>
      <c r="AD35" s="223">
        <v>94</v>
      </c>
      <c r="AE35" s="224">
        <v>78</v>
      </c>
      <c r="AF35" s="186">
        <v>78</v>
      </c>
      <c r="AG35" s="186"/>
      <c r="AH35" s="186"/>
      <c r="AI35" s="186"/>
      <c r="AJ35" s="186">
        <v>80</v>
      </c>
      <c r="AK35" s="186">
        <v>79</v>
      </c>
      <c r="AL35" s="186">
        <v>78</v>
      </c>
      <c r="AM35" s="186">
        <v>76</v>
      </c>
      <c r="AN35" s="186"/>
      <c r="AO35" s="186"/>
      <c r="AP35" s="186"/>
      <c r="AQ35" s="186"/>
      <c r="AR35" s="221"/>
      <c r="AS35" s="221"/>
      <c r="AT35" s="221"/>
      <c r="AU35" s="221"/>
      <c r="AV35" s="221"/>
      <c r="AW35" s="221"/>
      <c r="AX35" s="221"/>
      <c r="AY35" s="221">
        <v>85</v>
      </c>
      <c r="AZ35" s="221">
        <v>74</v>
      </c>
      <c r="BA35" s="221">
        <v>65</v>
      </c>
      <c r="BB35" s="221">
        <v>62</v>
      </c>
      <c r="BC35" s="221">
        <v>86</v>
      </c>
      <c r="BD35" s="221">
        <v>60</v>
      </c>
      <c r="BE35" s="221">
        <v>67</v>
      </c>
      <c r="BF35" s="221"/>
      <c r="BG35" s="221"/>
      <c r="BH35" s="221"/>
      <c r="BI35" s="221"/>
      <c r="BJ35" s="221"/>
      <c r="BK35" s="221"/>
      <c r="BL35" s="221"/>
      <c r="BM35" s="221"/>
      <c r="BN35" s="221"/>
      <c r="BO35" s="221"/>
      <c r="BP35" s="40">
        <f t="shared" si="4"/>
        <v>87.166666666666671</v>
      </c>
      <c r="BQ35" s="40">
        <f t="shared" si="5"/>
        <v>79.166666666666671</v>
      </c>
      <c r="BR35" s="74">
        <f t="shared" si="6"/>
        <v>77.666666666666671</v>
      </c>
      <c r="BS35" s="74">
        <f t="shared" si="7"/>
        <v>78.166666666666671</v>
      </c>
      <c r="BT35" s="74">
        <f t="shared" si="8"/>
        <v>71.285714285714292</v>
      </c>
      <c r="BU35" s="74" t="e">
        <f t="shared" si="9"/>
        <v>#DIV/0!</v>
      </c>
      <c r="BV35" s="25">
        <f t="shared" si="16"/>
        <v>78.451612903225808</v>
      </c>
      <c r="BW35" s="24">
        <f t="shared" si="10"/>
        <v>6</v>
      </c>
      <c r="BX35" s="24">
        <f t="shared" si="11"/>
        <v>15</v>
      </c>
      <c r="BY35" s="24">
        <f t="shared" si="12"/>
        <v>10</v>
      </c>
      <c r="BZ35" s="24">
        <f t="shared" si="13"/>
        <v>31</v>
      </c>
      <c r="CA35" s="25">
        <f t="shared" si="14"/>
        <v>19.35483870967742</v>
      </c>
      <c r="CC35" s="22">
        <f t="shared" si="15"/>
        <v>0</v>
      </c>
    </row>
    <row r="36" spans="1:81" s="22" customFormat="1" ht="18" x14ac:dyDescent="0.25">
      <c r="A36" s="65">
        <v>40</v>
      </c>
      <c r="B36" s="132" t="s">
        <v>245</v>
      </c>
      <c r="C36" s="48" t="s">
        <v>238</v>
      </c>
      <c r="D36" s="56"/>
      <c r="E36" s="223"/>
      <c r="F36" s="225">
        <v>81</v>
      </c>
      <c r="G36" s="223">
        <v>91</v>
      </c>
      <c r="H36" s="223">
        <v>82</v>
      </c>
      <c r="I36" s="223">
        <v>88</v>
      </c>
      <c r="J36" s="223">
        <v>90</v>
      </c>
      <c r="K36" s="223">
        <v>97</v>
      </c>
      <c r="L36" s="223">
        <v>78</v>
      </c>
      <c r="M36" s="223">
        <v>83</v>
      </c>
      <c r="N36" s="223">
        <v>100</v>
      </c>
      <c r="O36" s="223">
        <v>82</v>
      </c>
      <c r="P36" s="223">
        <v>84</v>
      </c>
      <c r="Q36" s="223">
        <v>94</v>
      </c>
      <c r="R36" s="223">
        <v>75</v>
      </c>
      <c r="S36" s="223"/>
      <c r="T36" s="223"/>
      <c r="U36" s="223"/>
      <c r="V36" s="223"/>
      <c r="W36" s="223"/>
      <c r="X36" s="223"/>
      <c r="Y36" s="223">
        <v>85</v>
      </c>
      <c r="Z36" s="223"/>
      <c r="AA36" s="223">
        <v>83</v>
      </c>
      <c r="AB36" s="223">
        <v>87</v>
      </c>
      <c r="AC36" s="223">
        <v>97</v>
      </c>
      <c r="AD36" s="223">
        <v>99</v>
      </c>
      <c r="AE36" s="224">
        <v>90</v>
      </c>
      <c r="AF36" s="186">
        <v>92</v>
      </c>
      <c r="AG36" s="186"/>
      <c r="AH36" s="186"/>
      <c r="AI36" s="186">
        <v>90</v>
      </c>
      <c r="AJ36" s="186"/>
      <c r="AK36" s="186">
        <v>90</v>
      </c>
      <c r="AL36" s="186">
        <v>94</v>
      </c>
      <c r="AM36" s="186">
        <v>82</v>
      </c>
      <c r="AN36" s="186"/>
      <c r="AO36" s="186"/>
      <c r="AP36" s="186"/>
      <c r="AQ36" s="186"/>
      <c r="AR36" s="221"/>
      <c r="AS36" s="221"/>
      <c r="AT36" s="221">
        <v>68</v>
      </c>
      <c r="AU36" s="221"/>
      <c r="AV36" s="221"/>
      <c r="AW36" s="221"/>
      <c r="AX36" s="221"/>
      <c r="AY36" s="221"/>
      <c r="AZ36" s="221">
        <v>62</v>
      </c>
      <c r="BA36" s="221">
        <v>64</v>
      </c>
      <c r="BB36" s="221">
        <v>0</v>
      </c>
      <c r="BC36" s="221">
        <v>82</v>
      </c>
      <c r="BD36" s="221">
        <v>60</v>
      </c>
      <c r="BE36" s="221">
        <v>62</v>
      </c>
      <c r="BF36" s="221"/>
      <c r="BG36" s="221"/>
      <c r="BH36" s="221"/>
      <c r="BI36" s="221"/>
      <c r="BJ36" s="222"/>
      <c r="BK36" s="221"/>
      <c r="BL36" s="221"/>
      <c r="BM36" s="222"/>
      <c r="BN36" s="221"/>
      <c r="BO36" s="221"/>
      <c r="BP36" s="40">
        <f t="shared" si="4"/>
        <v>88.166666666666671</v>
      </c>
      <c r="BQ36" s="40">
        <f t="shared" si="5"/>
        <v>86.833333333333329</v>
      </c>
      <c r="BR36" s="74">
        <f t="shared" si="6"/>
        <v>87.666666666666671</v>
      </c>
      <c r="BS36" s="74">
        <f t="shared" si="7"/>
        <v>89.666666666666671</v>
      </c>
      <c r="BT36" s="74" t="str">
        <f t="shared" si="8"/>
        <v>Нет п/оц.</v>
      </c>
      <c r="BU36" s="74" t="e">
        <f t="shared" si="9"/>
        <v>#DIV/0!</v>
      </c>
      <c r="BV36" s="25" t="str">
        <f t="shared" si="16"/>
        <v>Нет п/оц.</v>
      </c>
      <c r="BW36" s="24">
        <f t="shared" si="10"/>
        <v>12</v>
      </c>
      <c r="BX36" s="24">
        <f t="shared" si="11"/>
        <v>13</v>
      </c>
      <c r="BY36" s="24">
        <f t="shared" si="12"/>
        <v>5</v>
      </c>
      <c r="BZ36" s="24">
        <f t="shared" si="13"/>
        <v>30</v>
      </c>
      <c r="CA36" s="25">
        <f t="shared" si="14"/>
        <v>40</v>
      </c>
      <c r="CC36" s="22">
        <f t="shared" si="15"/>
        <v>1</v>
      </c>
    </row>
    <row r="37" spans="1:81" s="22" customFormat="1" ht="18" x14ac:dyDescent="0.25">
      <c r="A37" s="65">
        <v>41</v>
      </c>
      <c r="B37" s="132" t="s">
        <v>246</v>
      </c>
      <c r="C37" s="48" t="s">
        <v>238</v>
      </c>
      <c r="D37" s="56"/>
      <c r="E37" s="223"/>
      <c r="F37" s="223">
        <v>61</v>
      </c>
      <c r="G37" s="223">
        <v>93</v>
      </c>
      <c r="H37" s="223">
        <v>64</v>
      </c>
      <c r="I37" s="223">
        <v>83</v>
      </c>
      <c r="J37" s="223">
        <v>82</v>
      </c>
      <c r="K37" s="223">
        <v>90</v>
      </c>
      <c r="L37" s="223">
        <v>69</v>
      </c>
      <c r="M37" s="223">
        <v>77</v>
      </c>
      <c r="N37" s="223">
        <v>100</v>
      </c>
      <c r="O37" s="223">
        <v>87</v>
      </c>
      <c r="P37" s="223">
        <v>77</v>
      </c>
      <c r="Q37" s="223">
        <v>74</v>
      </c>
      <c r="R37" s="223">
        <v>65</v>
      </c>
      <c r="S37" s="223">
        <v>89</v>
      </c>
      <c r="T37" s="223"/>
      <c r="U37" s="223"/>
      <c r="V37" s="223"/>
      <c r="W37" s="223"/>
      <c r="X37" s="223"/>
      <c r="Y37" s="223"/>
      <c r="Z37" s="223"/>
      <c r="AA37" s="223">
        <v>63</v>
      </c>
      <c r="AB37" s="223">
        <v>75</v>
      </c>
      <c r="AC37" s="223">
        <v>92</v>
      </c>
      <c r="AD37" s="223">
        <v>99</v>
      </c>
      <c r="AE37" s="224">
        <v>76</v>
      </c>
      <c r="AF37" s="186">
        <v>70</v>
      </c>
      <c r="AG37" s="210"/>
      <c r="AH37" s="186"/>
      <c r="AI37" s="186"/>
      <c r="AJ37" s="186"/>
      <c r="AK37" s="186">
        <v>70</v>
      </c>
      <c r="AL37" s="186">
        <v>75</v>
      </c>
      <c r="AM37" s="186">
        <v>72</v>
      </c>
      <c r="AN37" s="186"/>
      <c r="AO37" s="186"/>
      <c r="AP37" s="186"/>
      <c r="AQ37" s="186">
        <v>60</v>
      </c>
      <c r="AR37" s="221"/>
      <c r="AS37" s="221"/>
      <c r="AT37" s="222"/>
      <c r="AU37" s="222"/>
      <c r="AV37" s="222"/>
      <c r="AW37" s="222"/>
      <c r="AX37" s="221">
        <v>72</v>
      </c>
      <c r="AY37" s="221"/>
      <c r="AZ37" s="221">
        <v>63</v>
      </c>
      <c r="BA37" s="221">
        <v>60</v>
      </c>
      <c r="BB37" s="221">
        <v>75</v>
      </c>
      <c r="BC37" s="221">
        <v>86</v>
      </c>
      <c r="BD37" s="221">
        <v>60</v>
      </c>
      <c r="BE37" s="221">
        <v>74</v>
      </c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40">
        <f t="shared" si="4"/>
        <v>78.833333333333329</v>
      </c>
      <c r="BQ37" s="40">
        <f t="shared" si="5"/>
        <v>80.666666666666671</v>
      </c>
      <c r="BR37" s="74">
        <f t="shared" si="6"/>
        <v>80.5</v>
      </c>
      <c r="BS37" s="74">
        <f t="shared" si="7"/>
        <v>70.5</v>
      </c>
      <c r="BT37" s="74">
        <f t="shared" si="8"/>
        <v>70</v>
      </c>
      <c r="BU37" s="74" t="e">
        <f t="shared" si="9"/>
        <v>#DIV/0!</v>
      </c>
      <c r="BV37" s="25">
        <f t="shared" si="16"/>
        <v>75.903225806451616</v>
      </c>
      <c r="BW37" s="24">
        <f t="shared" si="10"/>
        <v>5</v>
      </c>
      <c r="BX37" s="24">
        <f t="shared" si="11"/>
        <v>13</v>
      </c>
      <c r="BY37" s="24">
        <f t="shared" si="12"/>
        <v>13</v>
      </c>
      <c r="BZ37" s="24">
        <f t="shared" si="13"/>
        <v>31</v>
      </c>
      <c r="CA37" s="25">
        <f t="shared" si="14"/>
        <v>16.129032258064516</v>
      </c>
      <c r="CC37" s="22">
        <f t="shared" si="15"/>
        <v>0</v>
      </c>
    </row>
    <row r="38" spans="1:81" s="257" customFormat="1" ht="18" x14ac:dyDescent="0.25">
      <c r="A38" s="65">
        <v>43</v>
      </c>
      <c r="B38" s="132" t="s">
        <v>248</v>
      </c>
      <c r="C38" s="48" t="s">
        <v>247</v>
      </c>
      <c r="D38" s="56" t="s">
        <v>73</v>
      </c>
      <c r="E38" s="223"/>
      <c r="F38" s="250">
        <v>63</v>
      </c>
      <c r="G38" s="250">
        <v>84</v>
      </c>
      <c r="H38" s="250">
        <v>66</v>
      </c>
      <c r="I38" s="250">
        <v>75</v>
      </c>
      <c r="J38" s="250">
        <v>70</v>
      </c>
      <c r="K38" s="250">
        <v>74</v>
      </c>
      <c r="L38" s="250">
        <v>86</v>
      </c>
      <c r="M38" s="250">
        <v>60</v>
      </c>
      <c r="N38" s="250">
        <v>70</v>
      </c>
      <c r="O38" s="250">
        <v>74</v>
      </c>
      <c r="P38" s="250">
        <v>65</v>
      </c>
      <c r="Q38" s="250">
        <v>62</v>
      </c>
      <c r="R38" s="250">
        <v>70</v>
      </c>
      <c r="S38" s="250"/>
      <c r="T38" s="250">
        <v>83</v>
      </c>
      <c r="U38" s="250"/>
      <c r="V38" s="250"/>
      <c r="W38" s="250"/>
      <c r="X38" s="250"/>
      <c r="Y38" s="250"/>
      <c r="Z38" s="250"/>
      <c r="AA38" s="250">
        <v>66</v>
      </c>
      <c r="AB38" s="250">
        <v>100</v>
      </c>
      <c r="AC38" s="250">
        <v>77</v>
      </c>
      <c r="AD38" s="250">
        <v>60</v>
      </c>
      <c r="AE38" s="251">
        <v>60</v>
      </c>
      <c r="AF38" s="252">
        <v>71</v>
      </c>
      <c r="AG38" s="252"/>
      <c r="AH38" s="252"/>
      <c r="AI38" s="252"/>
      <c r="AJ38" s="252"/>
      <c r="AK38" s="252">
        <v>72</v>
      </c>
      <c r="AL38" s="252">
        <v>75</v>
      </c>
      <c r="AM38" s="252">
        <v>60</v>
      </c>
      <c r="AN38" s="252"/>
      <c r="AO38" s="252"/>
      <c r="AP38" s="252">
        <v>70</v>
      </c>
      <c r="AQ38" s="252"/>
      <c r="AR38" s="253"/>
      <c r="AS38" s="253"/>
      <c r="AT38" s="253"/>
      <c r="AU38" s="253">
        <v>60</v>
      </c>
      <c r="AV38" s="253"/>
      <c r="AW38" s="253"/>
      <c r="AX38" s="253"/>
      <c r="AY38" s="253"/>
      <c r="AZ38" s="253">
        <v>60</v>
      </c>
      <c r="BA38" s="253">
        <v>60</v>
      </c>
      <c r="BB38" s="253">
        <v>65</v>
      </c>
      <c r="BC38" s="253">
        <v>84</v>
      </c>
      <c r="BD38" s="253">
        <v>17</v>
      </c>
      <c r="BE38" s="253">
        <v>60</v>
      </c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4">
        <f t="shared" si="4"/>
        <v>72</v>
      </c>
      <c r="BQ38" s="254">
        <f t="shared" si="5"/>
        <v>69.5</v>
      </c>
      <c r="BR38" s="254">
        <f t="shared" si="6"/>
        <v>76</v>
      </c>
      <c r="BS38" s="254">
        <f t="shared" si="7"/>
        <v>68</v>
      </c>
      <c r="BT38" s="254" t="str">
        <f t="shared" si="8"/>
        <v>Нет п/оц.</v>
      </c>
      <c r="BU38" s="254" t="e">
        <f t="shared" si="9"/>
        <v>#DIV/0!</v>
      </c>
      <c r="BV38" s="255" t="str">
        <f t="shared" si="16"/>
        <v>Нет п/оц.</v>
      </c>
      <c r="BW38" s="256">
        <f t="shared" si="10"/>
        <v>1</v>
      </c>
      <c r="BX38" s="256">
        <f t="shared" si="11"/>
        <v>9</v>
      </c>
      <c r="BY38" s="256">
        <f t="shared" si="12"/>
        <v>20</v>
      </c>
      <c r="BZ38" s="256">
        <f t="shared" si="13"/>
        <v>30</v>
      </c>
      <c r="CA38" s="255">
        <f t="shared" si="14"/>
        <v>3.3333333333333335</v>
      </c>
      <c r="CC38" s="257">
        <f t="shared" si="15"/>
        <v>1</v>
      </c>
    </row>
    <row r="39" spans="1:81" s="22" customFormat="1" ht="18" x14ac:dyDescent="0.25">
      <c r="A39" s="65">
        <v>45</v>
      </c>
      <c r="B39" s="132" t="s">
        <v>249</v>
      </c>
      <c r="C39" s="48" t="s">
        <v>247</v>
      </c>
      <c r="D39" s="56" t="s">
        <v>73</v>
      </c>
      <c r="E39" s="223"/>
      <c r="F39" s="223">
        <v>60</v>
      </c>
      <c r="G39" s="223">
        <v>82</v>
      </c>
      <c r="H39" s="223">
        <v>60</v>
      </c>
      <c r="I39" s="223">
        <v>67</v>
      </c>
      <c r="J39" s="223">
        <v>63</v>
      </c>
      <c r="K39" s="223">
        <v>61</v>
      </c>
      <c r="L39" s="223">
        <v>90</v>
      </c>
      <c r="M39" s="223">
        <v>60</v>
      </c>
      <c r="N39" s="223">
        <v>68</v>
      </c>
      <c r="O39" s="223">
        <v>60</v>
      </c>
      <c r="P39" s="223">
        <v>67</v>
      </c>
      <c r="Q39" s="223">
        <v>60</v>
      </c>
      <c r="R39" s="223">
        <v>70</v>
      </c>
      <c r="S39" s="223"/>
      <c r="T39" s="223"/>
      <c r="U39" s="223"/>
      <c r="V39" s="223"/>
      <c r="W39" s="223"/>
      <c r="X39" s="234"/>
      <c r="Y39" s="223"/>
      <c r="Z39" s="223">
        <v>86</v>
      </c>
      <c r="AA39" s="223">
        <v>83</v>
      </c>
      <c r="AB39" s="223">
        <v>100</v>
      </c>
      <c r="AC39" s="223">
        <v>83</v>
      </c>
      <c r="AD39" s="223">
        <v>60</v>
      </c>
      <c r="AE39" s="224">
        <v>83</v>
      </c>
      <c r="AF39" s="186">
        <v>83</v>
      </c>
      <c r="AG39" s="210"/>
      <c r="AH39" s="186"/>
      <c r="AI39" s="210"/>
      <c r="AJ39" s="186">
        <v>83</v>
      </c>
      <c r="AK39" s="186">
        <v>78</v>
      </c>
      <c r="AL39" s="186">
        <v>72</v>
      </c>
      <c r="AM39" s="186">
        <v>67</v>
      </c>
      <c r="AN39" s="186"/>
      <c r="AO39" s="186"/>
      <c r="AP39" s="186"/>
      <c r="AQ39" s="186"/>
      <c r="AR39" s="222"/>
      <c r="AS39" s="221"/>
      <c r="AT39" s="222"/>
      <c r="AU39" s="222"/>
      <c r="AV39" s="222"/>
      <c r="AW39" s="222"/>
      <c r="AX39" s="222"/>
      <c r="AY39" s="221">
        <v>64</v>
      </c>
      <c r="AZ39" s="221">
        <v>85</v>
      </c>
      <c r="BA39" s="221">
        <v>84</v>
      </c>
      <c r="BB39" s="221">
        <v>92</v>
      </c>
      <c r="BC39" s="221">
        <v>84</v>
      </c>
      <c r="BD39" s="221">
        <v>60</v>
      </c>
      <c r="BE39" s="221">
        <v>70</v>
      </c>
      <c r="BF39" s="221"/>
      <c r="BG39" s="221"/>
      <c r="BH39" s="221"/>
      <c r="BI39" s="221"/>
      <c r="BJ39" s="221"/>
      <c r="BK39" s="221"/>
      <c r="BL39" s="221"/>
      <c r="BM39" s="221"/>
      <c r="BN39" s="221"/>
      <c r="BO39" s="221"/>
      <c r="BP39" s="40">
        <f t="shared" si="4"/>
        <v>65.5</v>
      </c>
      <c r="BQ39" s="40">
        <f t="shared" si="5"/>
        <v>67.5</v>
      </c>
      <c r="BR39" s="74">
        <f t="shared" si="6"/>
        <v>80.333333333333329</v>
      </c>
      <c r="BS39" s="74">
        <f t="shared" si="7"/>
        <v>77.666666666666671</v>
      </c>
      <c r="BT39" s="74">
        <f t="shared" si="8"/>
        <v>77</v>
      </c>
      <c r="BU39" s="74" t="e">
        <f t="shared" si="9"/>
        <v>#DIV/0!</v>
      </c>
      <c r="BV39" s="25">
        <f t="shared" si="16"/>
        <v>73.709677419354833</v>
      </c>
      <c r="BW39" s="24">
        <f t="shared" si="10"/>
        <v>3</v>
      </c>
      <c r="BX39" s="24">
        <f t="shared" si="11"/>
        <v>11</v>
      </c>
      <c r="BY39" s="24">
        <f t="shared" si="12"/>
        <v>17</v>
      </c>
      <c r="BZ39" s="24">
        <f t="shared" si="13"/>
        <v>31</v>
      </c>
      <c r="CA39" s="25">
        <f t="shared" si="14"/>
        <v>9.67741935483871</v>
      </c>
      <c r="CC39" s="22">
        <f t="shared" si="15"/>
        <v>0</v>
      </c>
    </row>
    <row r="40" spans="1:81" s="22" customFormat="1" ht="18" x14ac:dyDescent="0.25">
      <c r="A40" s="65">
        <v>46</v>
      </c>
      <c r="B40" s="207" t="s">
        <v>250</v>
      </c>
      <c r="C40" s="48" t="s">
        <v>247</v>
      </c>
      <c r="D40" s="56" t="s">
        <v>73</v>
      </c>
      <c r="E40" s="223"/>
      <c r="F40" s="223">
        <v>60</v>
      </c>
      <c r="G40" s="223">
        <v>62</v>
      </c>
      <c r="H40" s="223">
        <v>60</v>
      </c>
      <c r="I40" s="223">
        <v>76</v>
      </c>
      <c r="J40" s="223">
        <v>65</v>
      </c>
      <c r="K40" s="223">
        <v>62</v>
      </c>
      <c r="L40" s="223">
        <v>63</v>
      </c>
      <c r="M40" s="223">
        <v>60</v>
      </c>
      <c r="N40" s="223">
        <v>68</v>
      </c>
      <c r="O40" s="223">
        <v>60</v>
      </c>
      <c r="P40" s="223">
        <v>60</v>
      </c>
      <c r="Q40" s="223">
        <v>60</v>
      </c>
      <c r="R40" s="223">
        <v>65</v>
      </c>
      <c r="S40" s="223"/>
      <c r="T40" s="223"/>
      <c r="U40" s="223"/>
      <c r="V40" s="223"/>
      <c r="W40" s="223"/>
      <c r="X40" s="223"/>
      <c r="Y40" s="223"/>
      <c r="Z40" s="223">
        <v>60</v>
      </c>
      <c r="AA40" s="223">
        <v>60</v>
      </c>
      <c r="AB40" s="223">
        <v>68</v>
      </c>
      <c r="AC40" s="223">
        <v>60</v>
      </c>
      <c r="AD40" s="223">
        <v>60</v>
      </c>
      <c r="AE40" s="224">
        <v>60</v>
      </c>
      <c r="AF40" s="186">
        <v>60</v>
      </c>
      <c r="AG40" s="186"/>
      <c r="AH40" s="186"/>
      <c r="AI40" s="186"/>
      <c r="AJ40" s="186">
        <v>64</v>
      </c>
      <c r="AK40" s="186">
        <v>60</v>
      </c>
      <c r="AL40" s="186">
        <v>61</v>
      </c>
      <c r="AM40" s="186">
        <v>71</v>
      </c>
      <c r="AN40" s="186"/>
      <c r="AO40" s="186"/>
      <c r="AP40" s="186"/>
      <c r="AQ40" s="186"/>
      <c r="AR40" s="221"/>
      <c r="AS40" s="221"/>
      <c r="AT40" s="221"/>
      <c r="AU40" s="221"/>
      <c r="AV40" s="221"/>
      <c r="AW40" s="221"/>
      <c r="AX40" s="221"/>
      <c r="AY40" s="221">
        <v>60</v>
      </c>
      <c r="AZ40" s="221">
        <v>60</v>
      </c>
      <c r="BA40" s="221">
        <v>60</v>
      </c>
      <c r="BB40" s="221">
        <v>0</v>
      </c>
      <c r="BC40" s="221">
        <v>74</v>
      </c>
      <c r="BD40" s="221">
        <v>7</v>
      </c>
      <c r="BE40" s="221">
        <v>62</v>
      </c>
      <c r="BF40" s="221"/>
      <c r="BG40" s="221"/>
      <c r="BH40" s="221"/>
      <c r="BI40" s="221"/>
      <c r="BJ40" s="221"/>
      <c r="BK40" s="221"/>
      <c r="BL40" s="221"/>
      <c r="BM40" s="221"/>
      <c r="BN40" s="221"/>
      <c r="BO40" s="221"/>
      <c r="BP40" s="40">
        <f t="shared" ref="BP40:BP71" si="17">IF(COUNTIF(E40:K40,"&gt;59")=COUNTA(E40:K40),(IF(COUNTA(E40:K40&gt;0),SUM(E40:K40)/COUNT(E40:K40),"св")),"Нет п/оц.")</f>
        <v>64.166666666666671</v>
      </c>
      <c r="BQ40" s="40">
        <f t="shared" ref="BQ40:BQ71" si="18">IF(COUNTIF(L40:Q40,"&gt;59")=COUNTA(L40:Q40),(IF(COUNTA(L40:Q40&gt;0),SUM(L40:Q40)/COUNT(L40:Q40),"св")),"Нет п/оц.")</f>
        <v>61.833333333333336</v>
      </c>
      <c r="BR40" s="74">
        <f t="shared" ref="BR40:BR71" si="19">IF(COUNTIF(R40:AD40,"&gt;59")=COUNTA(R40:AD40),(IF(COUNTA(R40:AD40&gt;0),SUM(R40:AD40)/COUNT(R40:AD40),"св")),"Нет п/оц.")</f>
        <v>62.166666666666664</v>
      </c>
      <c r="BS40" s="74">
        <f t="shared" ref="BS40:BS71" si="20">IF(COUNTIF(AE40:AQ40,"&gt;59")=COUNTA(AE40:AQ40),(IF(COUNTA(AE40:AQ40&gt;0),SUM(AE40:AQ40)/COUNT(AE40:AQ40),"св")),"Нет п/оц.")</f>
        <v>62.666666666666664</v>
      </c>
      <c r="BT40" s="74" t="str">
        <f t="shared" ref="BT40:BT71" si="21">IF(COUNTIF(AR40:BE40,"&gt;59")=COUNTA(AR40:BE40),(IF(COUNTA(AR40:BE40&gt;0),SUM(AR40:BE40)/COUNT(AR40:BE40),"св")),"Нет п/оц.")</f>
        <v>Нет п/оц.</v>
      </c>
      <c r="BU40" s="74" t="e">
        <f t="shared" ref="BU40:BU71" si="22">IF(COUNTIF(BF40:BO40,"&gt;59")=COUNTA(BF40:BO40),(IF(COUNTA(BF40:BO40&gt;0),SUM(BF40:BO40)/COUNT(BF40:BO40),"св")),"Нет п/оц.")</f>
        <v>#DIV/0!</v>
      </c>
      <c r="BV40" s="25" t="str">
        <f t="shared" ref="BV40:BV71" si="23">IF(COUNTIF(E40:BO40,"&gt;59")=COUNTA(E40:BO40),(IF(COUNTA(E40:BO40)&gt;0,SUM(E40:BO40)/COUNT(E40:BO40),"св")),"Нет п/оц.")</f>
        <v>Нет п/оц.</v>
      </c>
      <c r="BW40" s="24">
        <f t="shared" ref="BW40:BW71" si="24">COUNTIF(E40:BO40,"&gt;=90")</f>
        <v>0</v>
      </c>
      <c r="BX40" s="24">
        <f t="shared" ref="BX40:BX71" si="25">COUNTIFS(E40:BO40,"&gt;=74",E40:BO40,"&lt;90")</f>
        <v>2</v>
      </c>
      <c r="BY40" s="24">
        <f t="shared" ref="BY40:BY71" si="26">COUNTIFS(E40:BO40,"&gt;=60",E40:BO40,"&lt;74")</f>
        <v>27</v>
      </c>
      <c r="BZ40" s="24">
        <f t="shared" ref="BZ40:BZ71" si="27">BY40+BX40+BW40</f>
        <v>29</v>
      </c>
      <c r="CA40" s="25">
        <f t="shared" ref="CA40:CA71" si="28">BW40/BZ40*100</f>
        <v>0</v>
      </c>
      <c r="CC40" s="22">
        <f t="shared" ref="CC40:CC69" si="29">COUNTIF(E40:BO40,"&lt;60")+COUNTIF(E40:BO40,"=нз")</f>
        <v>2</v>
      </c>
    </row>
    <row r="41" spans="1:81" s="22" customFormat="1" ht="18" x14ac:dyDescent="0.25">
      <c r="A41" s="65">
        <v>48</v>
      </c>
      <c r="B41" s="132" t="s">
        <v>251</v>
      </c>
      <c r="C41" s="48" t="s">
        <v>247</v>
      </c>
      <c r="D41" s="56" t="s">
        <v>73</v>
      </c>
      <c r="E41" s="223"/>
      <c r="F41" s="223">
        <v>60</v>
      </c>
      <c r="G41" s="223">
        <v>87</v>
      </c>
      <c r="H41" s="223">
        <v>60</v>
      </c>
      <c r="I41" s="223">
        <v>63</v>
      </c>
      <c r="J41" s="223">
        <v>64</v>
      </c>
      <c r="K41" s="223">
        <v>60</v>
      </c>
      <c r="L41" s="223">
        <v>60</v>
      </c>
      <c r="M41" s="223">
        <v>60</v>
      </c>
      <c r="N41" s="223">
        <v>60</v>
      </c>
      <c r="O41" s="223">
        <v>60</v>
      </c>
      <c r="P41" s="223">
        <v>61</v>
      </c>
      <c r="Q41" s="223">
        <v>60</v>
      </c>
      <c r="R41" s="223">
        <v>61</v>
      </c>
      <c r="S41" s="223"/>
      <c r="T41" s="223"/>
      <c r="U41" s="223"/>
      <c r="V41" s="223"/>
      <c r="W41" s="223"/>
      <c r="X41" s="234"/>
      <c r="Y41" s="223"/>
      <c r="Z41" s="223">
        <v>71</v>
      </c>
      <c r="AA41" s="223">
        <v>63</v>
      </c>
      <c r="AB41" s="223">
        <v>100</v>
      </c>
      <c r="AC41" s="223">
        <v>63</v>
      </c>
      <c r="AD41" s="223">
        <v>63</v>
      </c>
      <c r="AE41" s="224">
        <v>60</v>
      </c>
      <c r="AF41" s="186">
        <v>71</v>
      </c>
      <c r="AG41" s="210"/>
      <c r="AH41" s="186"/>
      <c r="AI41" s="186"/>
      <c r="AJ41" s="186">
        <v>95</v>
      </c>
      <c r="AK41" s="186">
        <v>71</v>
      </c>
      <c r="AL41" s="186">
        <v>60</v>
      </c>
      <c r="AM41" s="186">
        <v>60</v>
      </c>
      <c r="AN41" s="186"/>
      <c r="AO41" s="210"/>
      <c r="AP41" s="210"/>
      <c r="AQ41" s="210"/>
      <c r="AR41" s="221"/>
      <c r="AS41" s="221"/>
      <c r="AT41" s="221"/>
      <c r="AU41" s="221"/>
      <c r="AV41" s="221"/>
      <c r="AW41" s="221"/>
      <c r="AX41" s="221"/>
      <c r="AY41" s="221">
        <v>68</v>
      </c>
      <c r="AZ41" s="221">
        <v>67</v>
      </c>
      <c r="BA41" s="221">
        <v>67</v>
      </c>
      <c r="BB41" s="221">
        <v>0</v>
      </c>
      <c r="BC41" s="221">
        <v>70</v>
      </c>
      <c r="BD41" s="221">
        <v>60</v>
      </c>
      <c r="BE41" s="221">
        <v>60</v>
      </c>
      <c r="BF41" s="221"/>
      <c r="BG41" s="221"/>
      <c r="BH41" s="221"/>
      <c r="BI41" s="221"/>
      <c r="BJ41" s="221"/>
      <c r="BK41" s="221"/>
      <c r="BL41" s="222"/>
      <c r="BM41" s="221"/>
      <c r="BN41" s="221"/>
      <c r="BO41" s="221"/>
      <c r="BP41" s="40">
        <f t="shared" si="17"/>
        <v>65.666666666666671</v>
      </c>
      <c r="BQ41" s="40">
        <f t="shared" si="18"/>
        <v>60.166666666666664</v>
      </c>
      <c r="BR41" s="74">
        <f t="shared" si="19"/>
        <v>70.166666666666671</v>
      </c>
      <c r="BS41" s="74">
        <f t="shared" si="20"/>
        <v>69.5</v>
      </c>
      <c r="BT41" s="74" t="str">
        <f t="shared" si="21"/>
        <v>Нет п/оц.</v>
      </c>
      <c r="BU41" s="74" t="e">
        <f t="shared" si="22"/>
        <v>#DIV/0!</v>
      </c>
      <c r="BV41" s="25" t="str">
        <f t="shared" si="23"/>
        <v>Нет п/оц.</v>
      </c>
      <c r="BW41" s="24">
        <f t="shared" si="24"/>
        <v>2</v>
      </c>
      <c r="BX41" s="24">
        <f t="shared" si="25"/>
        <v>1</v>
      </c>
      <c r="BY41" s="24">
        <f t="shared" si="26"/>
        <v>27</v>
      </c>
      <c r="BZ41" s="24">
        <f t="shared" si="27"/>
        <v>30</v>
      </c>
      <c r="CA41" s="25">
        <f t="shared" si="28"/>
        <v>6.666666666666667</v>
      </c>
      <c r="CC41" s="22">
        <f t="shared" si="29"/>
        <v>1</v>
      </c>
    </row>
    <row r="42" spans="1:81" s="22" customFormat="1" ht="18" x14ac:dyDescent="0.25">
      <c r="A42" s="65">
        <v>50</v>
      </c>
      <c r="B42" s="132" t="s">
        <v>252</v>
      </c>
      <c r="C42" s="48" t="s">
        <v>247</v>
      </c>
      <c r="D42" s="56" t="s">
        <v>73</v>
      </c>
      <c r="E42" s="223"/>
      <c r="F42" s="223">
        <v>62</v>
      </c>
      <c r="G42" s="223">
        <v>60</v>
      </c>
      <c r="H42" s="223">
        <v>60</v>
      </c>
      <c r="I42" s="223">
        <v>74</v>
      </c>
      <c r="J42" s="223">
        <v>60</v>
      </c>
      <c r="K42" s="223">
        <v>60</v>
      </c>
      <c r="L42" s="223">
        <v>60</v>
      </c>
      <c r="M42" s="223">
        <v>60</v>
      </c>
      <c r="N42" s="223">
        <v>67</v>
      </c>
      <c r="O42" s="223">
        <v>60</v>
      </c>
      <c r="P42" s="223">
        <v>65</v>
      </c>
      <c r="Q42" s="223">
        <v>60</v>
      </c>
      <c r="R42" s="223">
        <v>62</v>
      </c>
      <c r="S42" s="223"/>
      <c r="T42" s="223"/>
      <c r="U42" s="223"/>
      <c r="V42" s="223"/>
      <c r="W42" s="223"/>
      <c r="X42" s="234"/>
      <c r="Y42" s="223"/>
      <c r="Z42" s="223">
        <v>60</v>
      </c>
      <c r="AA42" s="223">
        <v>60</v>
      </c>
      <c r="AB42" s="223">
        <v>97</v>
      </c>
      <c r="AC42" s="223">
        <v>60</v>
      </c>
      <c r="AD42" s="223">
        <v>60</v>
      </c>
      <c r="AE42" s="224">
        <v>60</v>
      </c>
      <c r="AF42" s="186">
        <v>70</v>
      </c>
      <c r="AG42" s="210"/>
      <c r="AH42" s="210"/>
      <c r="AI42" s="210"/>
      <c r="AJ42" s="186">
        <v>60</v>
      </c>
      <c r="AK42" s="186">
        <v>66</v>
      </c>
      <c r="AL42" s="186">
        <v>62</v>
      </c>
      <c r="AM42" s="186">
        <v>67</v>
      </c>
      <c r="AN42" s="186"/>
      <c r="AO42" s="186"/>
      <c r="AP42" s="186"/>
      <c r="AQ42" s="210"/>
      <c r="AR42" s="222"/>
      <c r="AS42" s="221"/>
      <c r="AT42" s="222"/>
      <c r="AU42" s="222"/>
      <c r="AV42" s="222"/>
      <c r="AW42" s="222"/>
      <c r="AX42" s="222"/>
      <c r="AY42" s="221">
        <v>6</v>
      </c>
      <c r="AZ42" s="221">
        <v>60</v>
      </c>
      <c r="BA42" s="221">
        <v>60</v>
      </c>
      <c r="BB42" s="221">
        <v>0</v>
      </c>
      <c r="BC42" s="221">
        <v>73</v>
      </c>
      <c r="BD42" s="221">
        <v>16</v>
      </c>
      <c r="BE42" s="221">
        <v>63</v>
      </c>
      <c r="BF42" s="221"/>
      <c r="BG42" s="221"/>
      <c r="BH42" s="221"/>
      <c r="BI42" s="221"/>
      <c r="BJ42" s="221"/>
      <c r="BK42" s="221"/>
      <c r="BL42" s="221"/>
      <c r="BM42" s="221"/>
      <c r="BN42" s="221"/>
      <c r="BO42" s="221"/>
      <c r="BP42" s="40">
        <f t="shared" si="17"/>
        <v>62.666666666666664</v>
      </c>
      <c r="BQ42" s="40">
        <f t="shared" si="18"/>
        <v>62</v>
      </c>
      <c r="BR42" s="74">
        <f t="shared" si="19"/>
        <v>66.5</v>
      </c>
      <c r="BS42" s="74">
        <f t="shared" si="20"/>
        <v>64.166666666666671</v>
      </c>
      <c r="BT42" s="74" t="str">
        <f t="shared" si="21"/>
        <v>Нет п/оц.</v>
      </c>
      <c r="BU42" s="74" t="e">
        <f t="shared" si="22"/>
        <v>#DIV/0!</v>
      </c>
      <c r="BV42" s="25" t="str">
        <f t="shared" si="23"/>
        <v>Нет п/оц.</v>
      </c>
      <c r="BW42" s="24">
        <f t="shared" si="24"/>
        <v>1</v>
      </c>
      <c r="BX42" s="24">
        <f t="shared" si="25"/>
        <v>1</v>
      </c>
      <c r="BY42" s="24">
        <f t="shared" si="26"/>
        <v>26</v>
      </c>
      <c r="BZ42" s="24">
        <f t="shared" si="27"/>
        <v>28</v>
      </c>
      <c r="CA42" s="25">
        <f t="shared" si="28"/>
        <v>3.5714285714285712</v>
      </c>
      <c r="CC42" s="22">
        <f t="shared" si="29"/>
        <v>3</v>
      </c>
    </row>
    <row r="43" spans="1:81" s="22" customFormat="1" ht="18" x14ac:dyDescent="0.25">
      <c r="A43" s="65">
        <v>51</v>
      </c>
      <c r="B43" s="132" t="s">
        <v>253</v>
      </c>
      <c r="C43" s="48" t="s">
        <v>247</v>
      </c>
      <c r="D43" s="56" t="s">
        <v>73</v>
      </c>
      <c r="E43" s="223"/>
      <c r="F43" s="223">
        <v>65</v>
      </c>
      <c r="G43" s="223">
        <v>81</v>
      </c>
      <c r="H43" s="223">
        <v>60</v>
      </c>
      <c r="I43" s="223">
        <v>66</v>
      </c>
      <c r="J43" s="223">
        <v>64</v>
      </c>
      <c r="K43" s="223">
        <v>63</v>
      </c>
      <c r="L43" s="223">
        <v>62</v>
      </c>
      <c r="M43" s="223">
        <v>60</v>
      </c>
      <c r="N43" s="223">
        <v>62</v>
      </c>
      <c r="O43" s="223">
        <v>60</v>
      </c>
      <c r="P43" s="223">
        <v>60</v>
      </c>
      <c r="Q43" s="223">
        <v>60</v>
      </c>
      <c r="R43" s="223">
        <v>60</v>
      </c>
      <c r="S43" s="223"/>
      <c r="T43" s="223"/>
      <c r="U43" s="223"/>
      <c r="V43" s="223"/>
      <c r="W43" s="223"/>
      <c r="X43" s="223"/>
      <c r="Y43" s="223"/>
      <c r="Z43" s="223">
        <v>61</v>
      </c>
      <c r="AA43" s="223">
        <v>60</v>
      </c>
      <c r="AB43" s="223">
        <v>100</v>
      </c>
      <c r="AC43" s="223">
        <v>60</v>
      </c>
      <c r="AD43" s="223">
        <v>60</v>
      </c>
      <c r="AE43" s="224">
        <v>60</v>
      </c>
      <c r="AF43" s="186">
        <v>72</v>
      </c>
      <c r="AG43" s="210"/>
      <c r="AH43" s="186"/>
      <c r="AI43" s="186"/>
      <c r="AJ43" s="186">
        <v>74</v>
      </c>
      <c r="AK43" s="186">
        <v>63</v>
      </c>
      <c r="AL43" s="186">
        <v>65</v>
      </c>
      <c r="AM43" s="186">
        <v>72</v>
      </c>
      <c r="AN43" s="186"/>
      <c r="AO43" s="186"/>
      <c r="AP43" s="186"/>
      <c r="AQ43" s="186"/>
      <c r="AR43" s="222"/>
      <c r="AS43" s="221"/>
      <c r="AT43" s="222"/>
      <c r="AU43" s="222"/>
      <c r="AV43" s="222"/>
      <c r="AW43" s="222"/>
      <c r="AX43" s="222"/>
      <c r="AY43" s="221">
        <v>60</v>
      </c>
      <c r="AZ43" s="221">
        <v>60</v>
      </c>
      <c r="BA43" s="221">
        <v>60</v>
      </c>
      <c r="BB43" s="221">
        <v>0</v>
      </c>
      <c r="BC43" s="221">
        <v>67</v>
      </c>
      <c r="BD43" s="221">
        <v>60</v>
      </c>
      <c r="BE43" s="221">
        <v>60</v>
      </c>
      <c r="BF43" s="221"/>
      <c r="BG43" s="221"/>
      <c r="BH43" s="222"/>
      <c r="BI43" s="221"/>
      <c r="BJ43" s="221"/>
      <c r="BK43" s="221"/>
      <c r="BL43" s="221"/>
      <c r="BM43" s="221"/>
      <c r="BN43" s="221"/>
      <c r="BO43" s="221"/>
      <c r="BP43" s="40">
        <f t="shared" si="17"/>
        <v>66.5</v>
      </c>
      <c r="BQ43" s="40">
        <f t="shared" si="18"/>
        <v>60.666666666666664</v>
      </c>
      <c r="BR43" s="74">
        <f t="shared" si="19"/>
        <v>66.833333333333329</v>
      </c>
      <c r="BS43" s="74">
        <f t="shared" si="20"/>
        <v>67.666666666666671</v>
      </c>
      <c r="BT43" s="74" t="str">
        <f t="shared" si="21"/>
        <v>Нет п/оц.</v>
      </c>
      <c r="BU43" s="74" t="e">
        <f t="shared" si="22"/>
        <v>#DIV/0!</v>
      </c>
      <c r="BV43" s="25" t="str">
        <f t="shared" si="23"/>
        <v>Нет п/оц.</v>
      </c>
      <c r="BW43" s="24">
        <f t="shared" si="24"/>
        <v>1</v>
      </c>
      <c r="BX43" s="24">
        <f t="shared" si="25"/>
        <v>2</v>
      </c>
      <c r="BY43" s="24">
        <f t="shared" si="26"/>
        <v>27</v>
      </c>
      <c r="BZ43" s="24">
        <f t="shared" si="27"/>
        <v>30</v>
      </c>
      <c r="CA43" s="25">
        <f t="shared" si="28"/>
        <v>3.3333333333333335</v>
      </c>
      <c r="CC43" s="22">
        <f t="shared" si="29"/>
        <v>1</v>
      </c>
    </row>
    <row r="44" spans="1:81" s="22" customFormat="1" ht="18" x14ac:dyDescent="0.25">
      <c r="A44" s="65">
        <v>52</v>
      </c>
      <c r="B44" s="132" t="s">
        <v>254</v>
      </c>
      <c r="C44" s="48" t="s">
        <v>247</v>
      </c>
      <c r="D44" s="56" t="s">
        <v>73</v>
      </c>
      <c r="E44" s="223"/>
      <c r="F44" s="223">
        <v>70</v>
      </c>
      <c r="G44" s="223">
        <v>86</v>
      </c>
      <c r="H44" s="223">
        <v>62</v>
      </c>
      <c r="I44" s="223">
        <v>78</v>
      </c>
      <c r="J44" s="223">
        <v>65</v>
      </c>
      <c r="K44" s="223">
        <v>68</v>
      </c>
      <c r="L44" s="223">
        <v>75</v>
      </c>
      <c r="M44" s="223">
        <v>60</v>
      </c>
      <c r="N44" s="223">
        <v>70</v>
      </c>
      <c r="O44" s="223">
        <v>77</v>
      </c>
      <c r="P44" s="223">
        <v>60</v>
      </c>
      <c r="Q44" s="223">
        <v>62</v>
      </c>
      <c r="R44" s="223">
        <v>63</v>
      </c>
      <c r="S44" s="223"/>
      <c r="T44" s="223"/>
      <c r="U44" s="223"/>
      <c r="V44" s="223"/>
      <c r="W44" s="223"/>
      <c r="X44" s="223"/>
      <c r="Y44" s="223"/>
      <c r="Z44" s="223">
        <v>63</v>
      </c>
      <c r="AA44" s="223">
        <v>60</v>
      </c>
      <c r="AB44" s="223">
        <v>100</v>
      </c>
      <c r="AC44" s="223">
        <v>75</v>
      </c>
      <c r="AD44" s="223">
        <v>60</v>
      </c>
      <c r="AE44" s="224">
        <v>64</v>
      </c>
      <c r="AF44" s="186">
        <v>77</v>
      </c>
      <c r="AG44" s="210"/>
      <c r="AH44" s="186"/>
      <c r="AI44" s="186"/>
      <c r="AJ44" s="186">
        <v>72</v>
      </c>
      <c r="AK44" s="186">
        <v>72</v>
      </c>
      <c r="AL44" s="186">
        <v>67</v>
      </c>
      <c r="AM44" s="186">
        <v>70</v>
      </c>
      <c r="AN44" s="186"/>
      <c r="AO44" s="210"/>
      <c r="AP44" s="186"/>
      <c r="AQ44" s="186"/>
      <c r="AR44" s="222"/>
      <c r="AS44" s="221"/>
      <c r="AT44" s="222"/>
      <c r="AU44" s="222"/>
      <c r="AV44" s="222"/>
      <c r="AW44" s="222"/>
      <c r="AX44" s="222"/>
      <c r="AY44" s="221">
        <v>60</v>
      </c>
      <c r="AZ44" s="221">
        <v>60</v>
      </c>
      <c r="BA44" s="221">
        <v>60</v>
      </c>
      <c r="BB44" s="221">
        <v>75</v>
      </c>
      <c r="BC44" s="221">
        <v>81</v>
      </c>
      <c r="BD44" s="221">
        <v>60</v>
      </c>
      <c r="BE44" s="221">
        <v>70</v>
      </c>
      <c r="BF44" s="221"/>
      <c r="BG44" s="221"/>
      <c r="BH44" s="221"/>
      <c r="BI44" s="221"/>
      <c r="BJ44" s="222"/>
      <c r="BK44" s="221"/>
      <c r="BL44" s="221"/>
      <c r="BM44" s="221"/>
      <c r="BN44" s="221"/>
      <c r="BO44" s="221"/>
      <c r="BP44" s="40">
        <f t="shared" si="17"/>
        <v>71.5</v>
      </c>
      <c r="BQ44" s="40">
        <f t="shared" si="18"/>
        <v>67.333333333333329</v>
      </c>
      <c r="BR44" s="74">
        <f t="shared" si="19"/>
        <v>70.166666666666671</v>
      </c>
      <c r="BS44" s="74">
        <f t="shared" si="20"/>
        <v>70.333333333333329</v>
      </c>
      <c r="BT44" s="74">
        <f t="shared" si="21"/>
        <v>66.571428571428569</v>
      </c>
      <c r="BU44" s="74" t="e">
        <f t="shared" si="22"/>
        <v>#DIV/0!</v>
      </c>
      <c r="BV44" s="25">
        <f t="shared" si="23"/>
        <v>69.096774193548384</v>
      </c>
      <c r="BW44" s="24">
        <f t="shared" si="24"/>
        <v>1</v>
      </c>
      <c r="BX44" s="24">
        <f t="shared" si="25"/>
        <v>8</v>
      </c>
      <c r="BY44" s="24">
        <f t="shared" si="26"/>
        <v>22</v>
      </c>
      <c r="BZ44" s="24">
        <f t="shared" si="27"/>
        <v>31</v>
      </c>
      <c r="CA44" s="25">
        <f t="shared" si="28"/>
        <v>3.225806451612903</v>
      </c>
      <c r="CC44" s="22">
        <f t="shared" si="29"/>
        <v>0</v>
      </c>
    </row>
    <row r="45" spans="1:81" s="22" customFormat="1" ht="18" x14ac:dyDescent="0.25">
      <c r="A45" s="65">
        <v>54</v>
      </c>
      <c r="B45" s="132" t="s">
        <v>255</v>
      </c>
      <c r="C45" s="48" t="s">
        <v>247</v>
      </c>
      <c r="D45" s="56" t="s">
        <v>73</v>
      </c>
      <c r="E45" s="223"/>
      <c r="F45" s="223">
        <v>67</v>
      </c>
      <c r="G45" s="223">
        <v>65</v>
      </c>
      <c r="H45" s="223">
        <v>62</v>
      </c>
      <c r="I45" s="223">
        <v>72</v>
      </c>
      <c r="J45" s="223">
        <v>66</v>
      </c>
      <c r="K45" s="223">
        <v>71</v>
      </c>
      <c r="L45" s="223">
        <v>66</v>
      </c>
      <c r="M45" s="223">
        <v>60</v>
      </c>
      <c r="N45" s="223">
        <v>65</v>
      </c>
      <c r="O45" s="223">
        <v>70</v>
      </c>
      <c r="P45" s="223">
        <v>60</v>
      </c>
      <c r="Q45" s="223">
        <v>60</v>
      </c>
      <c r="R45" s="223">
        <v>62</v>
      </c>
      <c r="S45" s="223"/>
      <c r="T45" s="223"/>
      <c r="U45" s="223"/>
      <c r="V45" s="223"/>
      <c r="W45" s="234"/>
      <c r="X45" s="223"/>
      <c r="Y45" s="223"/>
      <c r="Z45" s="223">
        <v>64</v>
      </c>
      <c r="AA45" s="223">
        <v>60</v>
      </c>
      <c r="AB45" s="223">
        <v>80</v>
      </c>
      <c r="AC45" s="223">
        <v>60</v>
      </c>
      <c r="AD45" s="223">
        <v>60</v>
      </c>
      <c r="AE45" s="224">
        <v>18</v>
      </c>
      <c r="AF45" s="186">
        <v>60</v>
      </c>
      <c r="AG45" s="186"/>
      <c r="AH45" s="186"/>
      <c r="AI45" s="186"/>
      <c r="AJ45" s="186">
        <v>60</v>
      </c>
      <c r="AK45" s="186">
        <v>3</v>
      </c>
      <c r="AL45" s="186">
        <v>1</v>
      </c>
      <c r="AM45" s="186">
        <v>3</v>
      </c>
      <c r="AN45" s="186"/>
      <c r="AO45" s="210"/>
      <c r="AP45" s="186"/>
      <c r="AQ45" s="186"/>
      <c r="AR45" s="221"/>
      <c r="AS45" s="221"/>
      <c r="AT45" s="222"/>
      <c r="AU45" s="222"/>
      <c r="AV45" s="222"/>
      <c r="AW45" s="222"/>
      <c r="AX45" s="222"/>
      <c r="AY45" s="221">
        <v>60</v>
      </c>
      <c r="AZ45" s="221">
        <v>60</v>
      </c>
      <c r="BA45" s="221">
        <v>60</v>
      </c>
      <c r="BB45" s="221">
        <v>0</v>
      </c>
      <c r="BC45" s="221">
        <v>89</v>
      </c>
      <c r="BD45" s="221">
        <v>0</v>
      </c>
      <c r="BE45" s="221">
        <v>60</v>
      </c>
      <c r="BF45" s="221"/>
      <c r="BG45" s="222"/>
      <c r="BH45" s="221"/>
      <c r="BI45" s="221"/>
      <c r="BJ45" s="222"/>
      <c r="BK45" s="221"/>
      <c r="BL45" s="221"/>
      <c r="BM45" s="222"/>
      <c r="BN45" s="221"/>
      <c r="BO45" s="221"/>
      <c r="BP45" s="40">
        <f t="shared" si="17"/>
        <v>67.166666666666671</v>
      </c>
      <c r="BQ45" s="40">
        <f t="shared" si="18"/>
        <v>63.5</v>
      </c>
      <c r="BR45" s="74">
        <f t="shared" si="19"/>
        <v>64.333333333333329</v>
      </c>
      <c r="BS45" s="74" t="str">
        <f t="shared" si="20"/>
        <v>Нет п/оц.</v>
      </c>
      <c r="BT45" s="74" t="str">
        <f t="shared" si="21"/>
        <v>Нет п/оц.</v>
      </c>
      <c r="BU45" s="74" t="e">
        <f t="shared" si="22"/>
        <v>#DIV/0!</v>
      </c>
      <c r="BV45" s="25" t="str">
        <f t="shared" si="23"/>
        <v>Нет п/оц.</v>
      </c>
      <c r="BW45" s="24">
        <f t="shared" si="24"/>
        <v>0</v>
      </c>
      <c r="BX45" s="24">
        <f t="shared" si="25"/>
        <v>2</v>
      </c>
      <c r="BY45" s="24">
        <f t="shared" si="26"/>
        <v>23</v>
      </c>
      <c r="BZ45" s="24">
        <f t="shared" si="27"/>
        <v>25</v>
      </c>
      <c r="CA45" s="25">
        <f t="shared" si="28"/>
        <v>0</v>
      </c>
      <c r="CC45" s="22">
        <f t="shared" si="29"/>
        <v>6</v>
      </c>
    </row>
    <row r="46" spans="1:81" s="22" customFormat="1" ht="18" x14ac:dyDescent="0.25">
      <c r="A46" s="65">
        <v>74</v>
      </c>
      <c r="B46" s="132" t="s">
        <v>256</v>
      </c>
      <c r="C46" s="48" t="s">
        <v>247</v>
      </c>
      <c r="D46" s="56" t="s">
        <v>73</v>
      </c>
      <c r="E46" s="223"/>
      <c r="F46" s="223">
        <v>60</v>
      </c>
      <c r="G46" s="223">
        <v>86</v>
      </c>
      <c r="H46" s="223">
        <v>61</v>
      </c>
      <c r="I46" s="223">
        <v>69</v>
      </c>
      <c r="J46" s="223">
        <v>63</v>
      </c>
      <c r="K46" s="223">
        <v>61</v>
      </c>
      <c r="L46" s="223">
        <v>67</v>
      </c>
      <c r="M46" s="223">
        <v>60</v>
      </c>
      <c r="N46" s="223">
        <v>60</v>
      </c>
      <c r="O46" s="223">
        <v>65</v>
      </c>
      <c r="P46" s="223">
        <v>61</v>
      </c>
      <c r="Q46" s="223">
        <v>60</v>
      </c>
      <c r="R46" s="223">
        <v>60</v>
      </c>
      <c r="S46" s="223"/>
      <c r="T46" s="223"/>
      <c r="U46" s="223"/>
      <c r="V46" s="223"/>
      <c r="W46" s="234"/>
      <c r="X46" s="223"/>
      <c r="Y46" s="223"/>
      <c r="Z46" s="223">
        <v>62</v>
      </c>
      <c r="AA46" s="223">
        <v>60</v>
      </c>
      <c r="AB46" s="223">
        <v>100</v>
      </c>
      <c r="AC46" s="223">
        <v>60</v>
      </c>
      <c r="AD46" s="223">
        <v>60</v>
      </c>
      <c r="AE46" s="224">
        <v>60</v>
      </c>
      <c r="AF46" s="186">
        <v>68</v>
      </c>
      <c r="AG46" s="210"/>
      <c r="AH46" s="186"/>
      <c r="AI46" s="210"/>
      <c r="AJ46" s="186">
        <v>69</v>
      </c>
      <c r="AK46" s="186">
        <v>65</v>
      </c>
      <c r="AL46" s="186">
        <v>64</v>
      </c>
      <c r="AM46" s="186">
        <v>61</v>
      </c>
      <c r="AN46" s="186"/>
      <c r="AO46" s="210"/>
      <c r="AP46" s="210"/>
      <c r="AQ46" s="186"/>
      <c r="AR46" s="222"/>
      <c r="AS46" s="221"/>
      <c r="AT46" s="222"/>
      <c r="AU46" s="222"/>
      <c r="AV46" s="222"/>
      <c r="AW46" s="222"/>
      <c r="AX46" s="222"/>
      <c r="AY46" s="221">
        <v>60</v>
      </c>
      <c r="AZ46" s="221">
        <v>60</v>
      </c>
      <c r="BA46" s="221">
        <v>60</v>
      </c>
      <c r="BB46" s="221">
        <v>70</v>
      </c>
      <c r="BC46" s="221">
        <v>73</v>
      </c>
      <c r="BD46" s="221">
        <v>6</v>
      </c>
      <c r="BE46" s="221">
        <v>60</v>
      </c>
      <c r="BF46" s="222"/>
      <c r="BG46" s="221"/>
      <c r="BH46" s="221"/>
      <c r="BI46" s="221"/>
      <c r="BJ46" s="221"/>
      <c r="BK46" s="221"/>
      <c r="BL46" s="221"/>
      <c r="BM46" s="221"/>
      <c r="BN46" s="222"/>
      <c r="BO46" s="221"/>
      <c r="BP46" s="40">
        <f t="shared" si="17"/>
        <v>66.666666666666671</v>
      </c>
      <c r="BQ46" s="40">
        <f t="shared" si="18"/>
        <v>62.166666666666664</v>
      </c>
      <c r="BR46" s="74">
        <f t="shared" si="19"/>
        <v>67</v>
      </c>
      <c r="BS46" s="74">
        <f t="shared" si="20"/>
        <v>64.5</v>
      </c>
      <c r="BT46" s="74" t="str">
        <f t="shared" si="21"/>
        <v>Нет п/оц.</v>
      </c>
      <c r="BU46" s="74" t="e">
        <f t="shared" si="22"/>
        <v>#DIV/0!</v>
      </c>
      <c r="BV46" s="25" t="str">
        <f t="shared" si="23"/>
        <v>Нет п/оц.</v>
      </c>
      <c r="BW46" s="24">
        <f t="shared" si="24"/>
        <v>1</v>
      </c>
      <c r="BX46" s="24">
        <f t="shared" si="25"/>
        <v>1</v>
      </c>
      <c r="BY46" s="24">
        <f t="shared" si="26"/>
        <v>28</v>
      </c>
      <c r="BZ46" s="24">
        <f t="shared" si="27"/>
        <v>30</v>
      </c>
      <c r="CA46" s="25">
        <f t="shared" si="28"/>
        <v>3.3333333333333335</v>
      </c>
      <c r="CC46" s="22">
        <f t="shared" si="29"/>
        <v>1</v>
      </c>
    </row>
    <row r="47" spans="1:81" s="22" customFormat="1" ht="18" x14ac:dyDescent="0.25">
      <c r="A47" s="65">
        <v>56</v>
      </c>
      <c r="B47" s="132" t="s">
        <v>257</v>
      </c>
      <c r="C47" s="48" t="s">
        <v>247</v>
      </c>
      <c r="D47" s="56" t="s">
        <v>73</v>
      </c>
      <c r="E47" s="223"/>
      <c r="F47" s="223">
        <v>65</v>
      </c>
      <c r="G47" s="223">
        <v>68</v>
      </c>
      <c r="H47" s="223">
        <v>63</v>
      </c>
      <c r="I47" s="223">
        <v>64</v>
      </c>
      <c r="J47" s="223">
        <v>65</v>
      </c>
      <c r="K47" s="223">
        <v>67</v>
      </c>
      <c r="L47" s="223">
        <v>60</v>
      </c>
      <c r="M47" s="223">
        <v>60</v>
      </c>
      <c r="N47" s="223">
        <v>70</v>
      </c>
      <c r="O47" s="223">
        <v>65</v>
      </c>
      <c r="P47" s="223">
        <v>60</v>
      </c>
      <c r="Q47" s="223">
        <v>60</v>
      </c>
      <c r="R47" s="223">
        <v>61</v>
      </c>
      <c r="S47" s="223"/>
      <c r="T47" s="223"/>
      <c r="U47" s="223"/>
      <c r="V47" s="223"/>
      <c r="W47" s="234"/>
      <c r="X47" s="223"/>
      <c r="Y47" s="223"/>
      <c r="Z47" s="223">
        <v>67</v>
      </c>
      <c r="AA47" s="223">
        <v>66</v>
      </c>
      <c r="AB47" s="223">
        <v>98</v>
      </c>
      <c r="AC47" s="223">
        <v>78</v>
      </c>
      <c r="AD47" s="223">
        <v>61</v>
      </c>
      <c r="AE47" s="224">
        <v>72</v>
      </c>
      <c r="AF47" s="186">
        <v>74</v>
      </c>
      <c r="AG47" s="210"/>
      <c r="AH47" s="210"/>
      <c r="AI47" s="210"/>
      <c r="AJ47" s="186">
        <v>67</v>
      </c>
      <c r="AK47" s="186">
        <v>81</v>
      </c>
      <c r="AL47" s="186">
        <v>75</v>
      </c>
      <c r="AM47" s="186">
        <v>71</v>
      </c>
      <c r="AN47" s="186"/>
      <c r="AO47" s="210"/>
      <c r="AP47" s="210"/>
      <c r="AQ47" s="210"/>
      <c r="AR47" s="221"/>
      <c r="AS47" s="221"/>
      <c r="AT47" s="221"/>
      <c r="AU47" s="221"/>
      <c r="AV47" s="221"/>
      <c r="AW47" s="221"/>
      <c r="AX47" s="221"/>
      <c r="AY47" s="221">
        <v>64</v>
      </c>
      <c r="AZ47" s="221">
        <v>62</v>
      </c>
      <c r="BA47" s="221">
        <v>60</v>
      </c>
      <c r="BB47" s="221">
        <v>90</v>
      </c>
      <c r="BC47" s="221">
        <v>85</v>
      </c>
      <c r="BD47" s="221">
        <v>60</v>
      </c>
      <c r="BE47" s="221">
        <v>85</v>
      </c>
      <c r="BF47" s="221"/>
      <c r="BG47" s="221"/>
      <c r="BH47" s="221"/>
      <c r="BI47" s="221"/>
      <c r="BJ47" s="221"/>
      <c r="BK47" s="221"/>
      <c r="BL47" s="221"/>
      <c r="BM47" s="221"/>
      <c r="BN47" s="221"/>
      <c r="BO47" s="221"/>
      <c r="BP47" s="40">
        <f t="shared" si="17"/>
        <v>65.333333333333329</v>
      </c>
      <c r="BQ47" s="40">
        <f t="shared" si="18"/>
        <v>62.5</v>
      </c>
      <c r="BR47" s="74">
        <f t="shared" si="19"/>
        <v>71.833333333333329</v>
      </c>
      <c r="BS47" s="74">
        <f t="shared" si="20"/>
        <v>73.333333333333329</v>
      </c>
      <c r="BT47" s="74">
        <f t="shared" si="21"/>
        <v>72.285714285714292</v>
      </c>
      <c r="BU47" s="74" t="e">
        <f t="shared" si="22"/>
        <v>#DIV/0!</v>
      </c>
      <c r="BV47" s="25">
        <f t="shared" si="23"/>
        <v>69.161290322580641</v>
      </c>
      <c r="BW47" s="24">
        <f t="shared" si="24"/>
        <v>2</v>
      </c>
      <c r="BX47" s="24">
        <f t="shared" si="25"/>
        <v>6</v>
      </c>
      <c r="BY47" s="24">
        <f t="shared" si="26"/>
        <v>23</v>
      </c>
      <c r="BZ47" s="24">
        <f t="shared" si="27"/>
        <v>31</v>
      </c>
      <c r="CA47" s="25">
        <f t="shared" si="28"/>
        <v>6.4516129032258061</v>
      </c>
      <c r="CC47" s="22">
        <f t="shared" si="29"/>
        <v>0</v>
      </c>
    </row>
    <row r="48" spans="1:81" s="22" customFormat="1" ht="18" x14ac:dyDescent="0.25">
      <c r="A48" s="65">
        <v>58</v>
      </c>
      <c r="B48" s="207" t="s">
        <v>258</v>
      </c>
      <c r="C48" s="48" t="s">
        <v>276</v>
      </c>
      <c r="D48" s="56" t="s">
        <v>73</v>
      </c>
      <c r="E48" s="223"/>
      <c r="F48" s="223">
        <v>68</v>
      </c>
      <c r="G48" s="223">
        <v>82</v>
      </c>
      <c r="H48" s="223">
        <v>75</v>
      </c>
      <c r="I48" s="223">
        <v>76</v>
      </c>
      <c r="J48" s="223">
        <v>62</v>
      </c>
      <c r="K48" s="223">
        <v>63</v>
      </c>
      <c r="L48" s="223">
        <v>90</v>
      </c>
      <c r="M48" s="223">
        <v>74</v>
      </c>
      <c r="N48" s="223">
        <v>67</v>
      </c>
      <c r="O48" s="223">
        <v>74</v>
      </c>
      <c r="P48" s="223">
        <v>62</v>
      </c>
      <c r="Q48" s="223">
        <v>65</v>
      </c>
      <c r="R48" s="223">
        <v>61</v>
      </c>
      <c r="S48" s="223"/>
      <c r="T48" s="223"/>
      <c r="U48" s="223"/>
      <c r="V48" s="223"/>
      <c r="W48" s="223"/>
      <c r="X48" s="234"/>
      <c r="Y48" s="223"/>
      <c r="Z48" s="223">
        <v>74</v>
      </c>
      <c r="AA48" s="223">
        <v>23</v>
      </c>
      <c r="AB48" s="223">
        <v>80</v>
      </c>
      <c r="AC48" s="223">
        <v>61</v>
      </c>
      <c r="AD48" s="223">
        <v>68</v>
      </c>
      <c r="AE48" s="224">
        <v>61</v>
      </c>
      <c r="AF48" s="186">
        <v>69</v>
      </c>
      <c r="AG48" s="210"/>
      <c r="AH48" s="210"/>
      <c r="AI48" s="210"/>
      <c r="AJ48" s="186">
        <v>74</v>
      </c>
      <c r="AK48" s="186">
        <v>65</v>
      </c>
      <c r="AL48" s="186">
        <v>67</v>
      </c>
      <c r="AM48" s="186">
        <v>73</v>
      </c>
      <c r="AN48" s="186"/>
      <c r="AO48" s="186"/>
      <c r="AP48" s="186"/>
      <c r="AQ48" s="210"/>
      <c r="AR48" s="221"/>
      <c r="AS48" s="221"/>
      <c r="AT48" s="221"/>
      <c r="AU48" s="221"/>
      <c r="AV48" s="221"/>
      <c r="AW48" s="221"/>
      <c r="AX48" s="221"/>
      <c r="AY48" s="221">
        <v>67</v>
      </c>
      <c r="AZ48" s="221">
        <v>60</v>
      </c>
      <c r="BA48" s="221">
        <v>60</v>
      </c>
      <c r="BB48" s="221">
        <v>0</v>
      </c>
      <c r="BC48" s="221">
        <v>64</v>
      </c>
      <c r="BD48" s="221">
        <v>60</v>
      </c>
      <c r="BE48" s="221">
        <v>69</v>
      </c>
      <c r="BF48" s="222"/>
      <c r="BG48" s="221"/>
      <c r="BH48" s="222"/>
      <c r="BI48" s="221"/>
      <c r="BJ48" s="221"/>
      <c r="BK48" s="221"/>
      <c r="BL48" s="221"/>
      <c r="BM48" s="221"/>
      <c r="BN48" s="221"/>
      <c r="BO48" s="221"/>
      <c r="BP48" s="40">
        <f t="shared" si="17"/>
        <v>71</v>
      </c>
      <c r="BQ48" s="40">
        <f t="shared" si="18"/>
        <v>72</v>
      </c>
      <c r="BR48" s="74" t="str">
        <f t="shared" si="19"/>
        <v>Нет п/оц.</v>
      </c>
      <c r="BS48" s="74">
        <f t="shared" si="20"/>
        <v>68.166666666666671</v>
      </c>
      <c r="BT48" s="74" t="str">
        <f t="shared" si="21"/>
        <v>Нет п/оц.</v>
      </c>
      <c r="BU48" s="74" t="e">
        <f t="shared" si="22"/>
        <v>#DIV/0!</v>
      </c>
      <c r="BV48" s="25" t="str">
        <f t="shared" si="23"/>
        <v>Нет п/оц.</v>
      </c>
      <c r="BW48" s="24">
        <f t="shared" si="24"/>
        <v>1</v>
      </c>
      <c r="BX48" s="24">
        <f t="shared" si="25"/>
        <v>8</v>
      </c>
      <c r="BY48" s="24">
        <f t="shared" si="26"/>
        <v>20</v>
      </c>
      <c r="BZ48" s="24">
        <f t="shared" si="27"/>
        <v>29</v>
      </c>
      <c r="CA48" s="25">
        <f t="shared" si="28"/>
        <v>3.4482758620689653</v>
      </c>
      <c r="CC48" s="22">
        <f t="shared" si="29"/>
        <v>2</v>
      </c>
    </row>
    <row r="49" spans="1:81" s="54" customFormat="1" ht="18" x14ac:dyDescent="0.25">
      <c r="A49" s="65">
        <v>59</v>
      </c>
      <c r="B49" s="207" t="s">
        <v>259</v>
      </c>
      <c r="C49" s="48" t="s">
        <v>276</v>
      </c>
      <c r="D49" s="56" t="s">
        <v>73</v>
      </c>
      <c r="E49" s="223"/>
      <c r="F49" s="223">
        <v>61</v>
      </c>
      <c r="G49" s="223">
        <v>60</v>
      </c>
      <c r="H49" s="223">
        <v>60</v>
      </c>
      <c r="I49" s="223">
        <v>68</v>
      </c>
      <c r="J49" s="223">
        <v>61</v>
      </c>
      <c r="K49" s="223">
        <v>61</v>
      </c>
      <c r="L49" s="223">
        <v>75</v>
      </c>
      <c r="M49" s="223">
        <v>60</v>
      </c>
      <c r="N49" s="223">
        <v>60</v>
      </c>
      <c r="O49" s="223">
        <v>65</v>
      </c>
      <c r="P49" s="223">
        <v>60</v>
      </c>
      <c r="Q49" s="223">
        <v>60</v>
      </c>
      <c r="R49" s="223">
        <v>60</v>
      </c>
      <c r="S49" s="223"/>
      <c r="T49" s="223"/>
      <c r="U49" s="223"/>
      <c r="V49" s="223"/>
      <c r="W49" s="223"/>
      <c r="X49" s="234"/>
      <c r="Y49" s="223"/>
      <c r="Z49" s="223">
        <v>60</v>
      </c>
      <c r="AA49" s="223">
        <v>60</v>
      </c>
      <c r="AB49" s="223">
        <v>78</v>
      </c>
      <c r="AC49" s="223">
        <v>61</v>
      </c>
      <c r="AD49" s="223">
        <v>73</v>
      </c>
      <c r="AE49" s="224">
        <v>67</v>
      </c>
      <c r="AF49" s="186">
        <v>76</v>
      </c>
      <c r="AG49" s="210"/>
      <c r="AH49" s="210"/>
      <c r="AI49" s="210"/>
      <c r="AJ49" s="186">
        <v>68</v>
      </c>
      <c r="AK49" s="186">
        <v>77</v>
      </c>
      <c r="AL49" s="186">
        <v>67</v>
      </c>
      <c r="AM49" s="186">
        <v>69</v>
      </c>
      <c r="AN49" s="186"/>
      <c r="AO49" s="186"/>
      <c r="AP49" s="186"/>
      <c r="AQ49" s="210"/>
      <c r="AR49" s="221"/>
      <c r="AS49" s="221"/>
      <c r="AT49" s="221"/>
      <c r="AU49" s="221"/>
      <c r="AV49" s="221"/>
      <c r="AW49" s="221"/>
      <c r="AX49" s="221"/>
      <c r="AY49" s="221">
        <v>60</v>
      </c>
      <c r="AZ49" s="221">
        <v>69</v>
      </c>
      <c r="BA49" s="221">
        <v>69</v>
      </c>
      <c r="BB49" s="221">
        <v>86</v>
      </c>
      <c r="BC49" s="221">
        <v>63</v>
      </c>
      <c r="BD49" s="221">
        <v>60</v>
      </c>
      <c r="BE49" s="221">
        <v>78</v>
      </c>
      <c r="BF49" s="222"/>
      <c r="BG49" s="221"/>
      <c r="BH49" s="222"/>
      <c r="BI49" s="221"/>
      <c r="BJ49" s="221"/>
      <c r="BK49" s="221"/>
      <c r="BL49" s="221"/>
      <c r="BM49" s="221"/>
      <c r="BN49" s="221"/>
      <c r="BO49" s="221"/>
      <c r="BP49" s="40">
        <f t="shared" si="17"/>
        <v>61.833333333333336</v>
      </c>
      <c r="BQ49" s="40">
        <f t="shared" si="18"/>
        <v>63.333333333333336</v>
      </c>
      <c r="BR49" s="74">
        <f t="shared" si="19"/>
        <v>65.333333333333329</v>
      </c>
      <c r="BS49" s="74">
        <f t="shared" si="20"/>
        <v>70.666666666666671</v>
      </c>
      <c r="BT49" s="74">
        <f t="shared" si="21"/>
        <v>69.285714285714292</v>
      </c>
      <c r="BU49" s="74" t="e">
        <f t="shared" si="22"/>
        <v>#DIV/0!</v>
      </c>
      <c r="BV49" s="25">
        <f t="shared" si="23"/>
        <v>66.193548387096769</v>
      </c>
      <c r="BW49" s="24">
        <f t="shared" si="24"/>
        <v>0</v>
      </c>
      <c r="BX49" s="24">
        <f t="shared" si="25"/>
        <v>6</v>
      </c>
      <c r="BY49" s="24">
        <f t="shared" si="26"/>
        <v>25</v>
      </c>
      <c r="BZ49" s="24">
        <f t="shared" si="27"/>
        <v>31</v>
      </c>
      <c r="CA49" s="25">
        <f t="shared" si="28"/>
        <v>0</v>
      </c>
      <c r="CB49" s="22"/>
      <c r="CC49" s="22">
        <f t="shared" si="29"/>
        <v>0</v>
      </c>
    </row>
    <row r="50" spans="1:81" s="22" customFormat="1" ht="20.25" x14ac:dyDescent="0.3">
      <c r="A50" s="65">
        <v>61</v>
      </c>
      <c r="B50" s="132" t="s">
        <v>260</v>
      </c>
      <c r="C50" s="48" t="s">
        <v>276</v>
      </c>
      <c r="D50" s="56" t="s">
        <v>73</v>
      </c>
      <c r="E50" s="223"/>
      <c r="F50" s="223">
        <v>76</v>
      </c>
      <c r="G50" s="223">
        <v>91</v>
      </c>
      <c r="H50" s="223">
        <v>65</v>
      </c>
      <c r="I50" s="223">
        <v>86</v>
      </c>
      <c r="J50" s="223">
        <v>65</v>
      </c>
      <c r="K50" s="223">
        <v>61</v>
      </c>
      <c r="L50" s="223">
        <v>85</v>
      </c>
      <c r="M50" s="223">
        <v>71</v>
      </c>
      <c r="N50" s="223">
        <v>65</v>
      </c>
      <c r="O50" s="223">
        <v>84</v>
      </c>
      <c r="P50" s="223">
        <v>68</v>
      </c>
      <c r="Q50" s="223">
        <v>65</v>
      </c>
      <c r="R50" s="223">
        <v>65</v>
      </c>
      <c r="S50" s="223"/>
      <c r="T50" s="223"/>
      <c r="U50" s="223"/>
      <c r="V50" s="223"/>
      <c r="W50" s="223"/>
      <c r="X50" s="223"/>
      <c r="Y50" s="223"/>
      <c r="Z50" s="223">
        <v>76</v>
      </c>
      <c r="AA50" s="223">
        <v>73</v>
      </c>
      <c r="AB50" s="223">
        <v>97</v>
      </c>
      <c r="AC50" s="223">
        <v>63</v>
      </c>
      <c r="AD50" s="223">
        <v>71</v>
      </c>
      <c r="AE50" s="224">
        <v>71</v>
      </c>
      <c r="AF50" s="186">
        <v>74</v>
      </c>
      <c r="AG50" s="210"/>
      <c r="AH50" s="186"/>
      <c r="AI50" s="210"/>
      <c r="AJ50" s="186">
        <v>74</v>
      </c>
      <c r="AK50" s="186">
        <v>66</v>
      </c>
      <c r="AL50" s="186">
        <v>70</v>
      </c>
      <c r="AM50" s="186">
        <v>74</v>
      </c>
      <c r="AN50" s="186"/>
      <c r="AO50" s="186"/>
      <c r="AP50" s="186"/>
      <c r="AQ50" s="186"/>
      <c r="AR50" s="222"/>
      <c r="AS50" s="221"/>
      <c r="AT50" s="222"/>
      <c r="AU50" s="222"/>
      <c r="AV50" s="222"/>
      <c r="AW50" s="222"/>
      <c r="AX50" s="222"/>
      <c r="AY50" s="221">
        <v>76</v>
      </c>
      <c r="AZ50" s="221">
        <v>74</v>
      </c>
      <c r="BA50" s="221">
        <v>82</v>
      </c>
      <c r="BB50" s="221">
        <v>82</v>
      </c>
      <c r="BC50" s="221">
        <v>93</v>
      </c>
      <c r="BD50" s="221">
        <v>60</v>
      </c>
      <c r="BE50" s="221">
        <v>82</v>
      </c>
      <c r="BF50" s="222"/>
      <c r="BG50" s="222"/>
      <c r="BH50" s="221"/>
      <c r="BI50" s="221"/>
      <c r="BJ50" s="222"/>
      <c r="BK50" s="221"/>
      <c r="BL50" s="221"/>
      <c r="BM50" s="222"/>
      <c r="BN50" s="221"/>
      <c r="BO50" s="221"/>
      <c r="BP50" s="40">
        <f t="shared" si="17"/>
        <v>74</v>
      </c>
      <c r="BQ50" s="40">
        <f t="shared" si="18"/>
        <v>73</v>
      </c>
      <c r="BR50" s="74">
        <f t="shared" si="19"/>
        <v>74.166666666666671</v>
      </c>
      <c r="BS50" s="74">
        <f t="shared" si="20"/>
        <v>71.5</v>
      </c>
      <c r="BT50" s="74">
        <f t="shared" si="21"/>
        <v>78.428571428571431</v>
      </c>
      <c r="BU50" s="74" t="e">
        <f t="shared" si="22"/>
        <v>#DIV/0!</v>
      </c>
      <c r="BV50" s="25">
        <f t="shared" si="23"/>
        <v>74.354838709677423</v>
      </c>
      <c r="BW50" s="24">
        <f t="shared" si="24"/>
        <v>3</v>
      </c>
      <c r="BX50" s="24">
        <f t="shared" si="25"/>
        <v>13</v>
      </c>
      <c r="BY50" s="24">
        <f t="shared" si="26"/>
        <v>15</v>
      </c>
      <c r="BZ50" s="24">
        <f t="shared" si="27"/>
        <v>31</v>
      </c>
      <c r="CA50" s="25">
        <f t="shared" si="28"/>
        <v>9.67741935483871</v>
      </c>
      <c r="CB50" s="171"/>
      <c r="CC50" s="22">
        <f t="shared" si="29"/>
        <v>0</v>
      </c>
    </row>
    <row r="51" spans="1:81" s="54" customFormat="1" ht="18" x14ac:dyDescent="0.25">
      <c r="A51" s="65">
        <v>64</v>
      </c>
      <c r="B51" s="132" t="s">
        <v>261</v>
      </c>
      <c r="C51" s="48" t="s">
        <v>276</v>
      </c>
      <c r="D51" s="56" t="s">
        <v>73</v>
      </c>
      <c r="E51" s="223"/>
      <c r="F51" s="223">
        <v>60</v>
      </c>
      <c r="G51" s="223">
        <v>62</v>
      </c>
      <c r="H51" s="223">
        <v>63</v>
      </c>
      <c r="I51" s="223">
        <v>69</v>
      </c>
      <c r="J51" s="223">
        <v>68</v>
      </c>
      <c r="K51" s="223">
        <v>61</v>
      </c>
      <c r="L51" s="223">
        <v>90</v>
      </c>
      <c r="M51" s="223">
        <v>70</v>
      </c>
      <c r="N51" s="223">
        <v>94</v>
      </c>
      <c r="O51" s="223">
        <v>82</v>
      </c>
      <c r="P51" s="223">
        <v>80</v>
      </c>
      <c r="Q51" s="223">
        <v>67</v>
      </c>
      <c r="R51" s="223">
        <v>82</v>
      </c>
      <c r="S51" s="223"/>
      <c r="T51" s="223"/>
      <c r="U51" s="223"/>
      <c r="V51" s="223"/>
      <c r="W51" s="223"/>
      <c r="X51" s="223"/>
      <c r="Y51" s="223"/>
      <c r="Z51" s="223">
        <v>77</v>
      </c>
      <c r="AA51" s="223">
        <v>77</v>
      </c>
      <c r="AB51" s="223">
        <v>95</v>
      </c>
      <c r="AC51" s="223">
        <v>99</v>
      </c>
      <c r="AD51" s="223">
        <v>90</v>
      </c>
      <c r="AE51" s="224">
        <v>75</v>
      </c>
      <c r="AF51" s="186">
        <v>77</v>
      </c>
      <c r="AG51" s="210"/>
      <c r="AH51" s="186"/>
      <c r="AI51" s="186"/>
      <c r="AJ51" s="186">
        <v>74</v>
      </c>
      <c r="AK51" s="186">
        <v>87</v>
      </c>
      <c r="AL51" s="186">
        <v>85</v>
      </c>
      <c r="AM51" s="186">
        <v>79</v>
      </c>
      <c r="AN51" s="186"/>
      <c r="AO51" s="210"/>
      <c r="AP51" s="186"/>
      <c r="AQ51" s="186"/>
      <c r="AR51" s="222"/>
      <c r="AS51" s="221"/>
      <c r="AT51" s="222"/>
      <c r="AU51" s="222"/>
      <c r="AV51" s="222"/>
      <c r="AW51" s="222"/>
      <c r="AX51" s="222"/>
      <c r="AY51" s="221">
        <v>74</v>
      </c>
      <c r="AZ51" s="221">
        <v>87</v>
      </c>
      <c r="BA51" s="221">
        <v>84</v>
      </c>
      <c r="BB51" s="221">
        <v>75</v>
      </c>
      <c r="BC51" s="221">
        <v>92</v>
      </c>
      <c r="BD51" s="221">
        <v>62</v>
      </c>
      <c r="BE51" s="221">
        <v>74</v>
      </c>
      <c r="BF51" s="221"/>
      <c r="BG51" s="221"/>
      <c r="BH51" s="221"/>
      <c r="BI51" s="221"/>
      <c r="BJ51" s="221"/>
      <c r="BK51" s="221"/>
      <c r="BL51" s="221"/>
      <c r="BM51" s="221"/>
      <c r="BN51" s="221"/>
      <c r="BO51" s="221"/>
      <c r="BP51" s="40">
        <f t="shared" si="17"/>
        <v>63.833333333333336</v>
      </c>
      <c r="BQ51" s="40">
        <f t="shared" si="18"/>
        <v>80.5</v>
      </c>
      <c r="BR51" s="74">
        <f t="shared" si="19"/>
        <v>86.666666666666671</v>
      </c>
      <c r="BS51" s="74">
        <f t="shared" si="20"/>
        <v>79.5</v>
      </c>
      <c r="BT51" s="74">
        <f t="shared" si="21"/>
        <v>78.285714285714292</v>
      </c>
      <c r="BU51" s="74" t="e">
        <f t="shared" si="22"/>
        <v>#DIV/0!</v>
      </c>
      <c r="BV51" s="25">
        <f t="shared" si="23"/>
        <v>77.774193548387103</v>
      </c>
      <c r="BW51" s="24">
        <f t="shared" si="24"/>
        <v>6</v>
      </c>
      <c r="BX51" s="24">
        <f t="shared" si="25"/>
        <v>16</v>
      </c>
      <c r="BY51" s="24">
        <f t="shared" si="26"/>
        <v>9</v>
      </c>
      <c r="BZ51" s="24">
        <f t="shared" si="27"/>
        <v>31</v>
      </c>
      <c r="CA51" s="25">
        <f t="shared" si="28"/>
        <v>19.35483870967742</v>
      </c>
      <c r="CC51" s="22">
        <f t="shared" si="29"/>
        <v>0</v>
      </c>
    </row>
    <row r="52" spans="1:81" s="22" customFormat="1" ht="18" x14ac:dyDescent="0.25">
      <c r="A52" s="65">
        <v>66</v>
      </c>
      <c r="B52" s="132" t="s">
        <v>262</v>
      </c>
      <c r="C52" s="48" t="s">
        <v>276</v>
      </c>
      <c r="D52" s="56" t="s">
        <v>73</v>
      </c>
      <c r="E52" s="223"/>
      <c r="F52" s="223">
        <v>60</v>
      </c>
      <c r="G52" s="223">
        <v>60</v>
      </c>
      <c r="H52" s="223">
        <v>60</v>
      </c>
      <c r="I52" s="223">
        <v>67</v>
      </c>
      <c r="J52" s="223">
        <v>60</v>
      </c>
      <c r="K52" s="223">
        <v>60</v>
      </c>
      <c r="L52" s="223">
        <v>90</v>
      </c>
      <c r="M52" s="223">
        <v>63</v>
      </c>
      <c r="N52" s="223">
        <v>60</v>
      </c>
      <c r="O52" s="223">
        <v>60</v>
      </c>
      <c r="P52" s="223">
        <v>60</v>
      </c>
      <c r="Q52" s="223">
        <v>60</v>
      </c>
      <c r="R52" s="223">
        <v>35</v>
      </c>
      <c r="S52" s="223"/>
      <c r="T52" s="223"/>
      <c r="U52" s="223"/>
      <c r="V52" s="223"/>
      <c r="W52" s="234"/>
      <c r="X52" s="223"/>
      <c r="Y52" s="223"/>
      <c r="Z52" s="223">
        <v>60</v>
      </c>
      <c r="AA52" s="223">
        <v>68</v>
      </c>
      <c r="AB52" s="223">
        <v>97</v>
      </c>
      <c r="AC52" s="223">
        <v>60</v>
      </c>
      <c r="AD52" s="223">
        <v>61</v>
      </c>
      <c r="AE52" s="224">
        <v>64</v>
      </c>
      <c r="AF52" s="186">
        <v>80</v>
      </c>
      <c r="AG52" s="210"/>
      <c r="AH52" s="210"/>
      <c r="AI52" s="210"/>
      <c r="AJ52" s="186">
        <v>60</v>
      </c>
      <c r="AK52" s="186">
        <v>74</v>
      </c>
      <c r="AL52" s="186">
        <v>62</v>
      </c>
      <c r="AM52" s="186">
        <v>71</v>
      </c>
      <c r="AN52" s="186"/>
      <c r="AO52" s="186"/>
      <c r="AP52" s="210"/>
      <c r="AQ52" s="210"/>
      <c r="AR52" s="222"/>
      <c r="AS52" s="221"/>
      <c r="AT52" s="222"/>
      <c r="AU52" s="222"/>
      <c r="AV52" s="222"/>
      <c r="AW52" s="222"/>
      <c r="AX52" s="222"/>
      <c r="AY52" s="221">
        <v>0</v>
      </c>
      <c r="AZ52" s="221">
        <v>60</v>
      </c>
      <c r="BA52" s="221">
        <v>60</v>
      </c>
      <c r="BB52" s="221">
        <v>72</v>
      </c>
      <c r="BC52" s="221">
        <v>74</v>
      </c>
      <c r="BD52" s="221">
        <v>19</v>
      </c>
      <c r="BE52" s="221">
        <v>74</v>
      </c>
      <c r="BF52" s="221"/>
      <c r="BG52" s="222"/>
      <c r="BH52" s="221"/>
      <c r="BI52" s="221"/>
      <c r="BJ52" s="221"/>
      <c r="BK52" s="221"/>
      <c r="BL52" s="221"/>
      <c r="BM52" s="221"/>
      <c r="BN52" s="221"/>
      <c r="BO52" s="221"/>
      <c r="BP52" s="40">
        <f t="shared" si="17"/>
        <v>61.166666666666664</v>
      </c>
      <c r="BQ52" s="40">
        <f t="shared" si="18"/>
        <v>65.5</v>
      </c>
      <c r="BR52" s="74" t="str">
        <f t="shared" si="19"/>
        <v>Нет п/оц.</v>
      </c>
      <c r="BS52" s="74">
        <f t="shared" si="20"/>
        <v>68.5</v>
      </c>
      <c r="BT52" s="74" t="str">
        <f t="shared" si="21"/>
        <v>Нет п/оц.</v>
      </c>
      <c r="BU52" s="74" t="e">
        <f t="shared" si="22"/>
        <v>#DIV/0!</v>
      </c>
      <c r="BV52" s="25" t="str">
        <f t="shared" si="23"/>
        <v>Нет п/оц.</v>
      </c>
      <c r="BW52" s="24">
        <f t="shared" si="24"/>
        <v>2</v>
      </c>
      <c r="BX52" s="24">
        <f t="shared" si="25"/>
        <v>4</v>
      </c>
      <c r="BY52" s="24">
        <f t="shared" si="26"/>
        <v>22</v>
      </c>
      <c r="BZ52" s="24">
        <f t="shared" si="27"/>
        <v>28</v>
      </c>
      <c r="CA52" s="25">
        <f t="shared" si="28"/>
        <v>7.1428571428571423</v>
      </c>
      <c r="CC52" s="22">
        <f t="shared" si="29"/>
        <v>3</v>
      </c>
    </row>
    <row r="53" spans="1:81" s="5" customFormat="1" ht="18" x14ac:dyDescent="0.25">
      <c r="A53" s="6"/>
      <c r="B53" s="207" t="s">
        <v>263</v>
      </c>
      <c r="C53" s="48" t="s">
        <v>276</v>
      </c>
      <c r="D53" s="56" t="s">
        <v>73</v>
      </c>
      <c r="E53" s="223"/>
      <c r="F53" s="223">
        <v>65</v>
      </c>
      <c r="G53" s="223">
        <v>74</v>
      </c>
      <c r="H53" s="223">
        <v>60</v>
      </c>
      <c r="I53" s="223">
        <v>72</v>
      </c>
      <c r="J53" s="223">
        <v>69</v>
      </c>
      <c r="K53" s="223">
        <v>74</v>
      </c>
      <c r="L53" s="223">
        <v>75</v>
      </c>
      <c r="M53" s="223">
        <v>64</v>
      </c>
      <c r="N53" s="223">
        <v>100</v>
      </c>
      <c r="O53" s="223">
        <v>67</v>
      </c>
      <c r="P53" s="223">
        <v>70</v>
      </c>
      <c r="Q53" s="223">
        <v>65</v>
      </c>
      <c r="R53" s="223">
        <v>81</v>
      </c>
      <c r="S53" s="223"/>
      <c r="T53" s="223"/>
      <c r="U53" s="223"/>
      <c r="V53" s="223"/>
      <c r="W53" s="223"/>
      <c r="X53" s="234"/>
      <c r="Y53" s="223"/>
      <c r="Z53" s="223">
        <v>82</v>
      </c>
      <c r="AA53" s="223">
        <v>94</v>
      </c>
      <c r="AB53" s="223">
        <v>80</v>
      </c>
      <c r="AC53" s="223">
        <v>61</v>
      </c>
      <c r="AD53" s="223">
        <v>71</v>
      </c>
      <c r="AE53" s="224">
        <v>80</v>
      </c>
      <c r="AF53" s="186">
        <v>72</v>
      </c>
      <c r="AG53" s="210"/>
      <c r="AH53" s="210"/>
      <c r="AI53" s="210"/>
      <c r="AJ53" s="186">
        <v>74</v>
      </c>
      <c r="AK53" s="186">
        <v>91</v>
      </c>
      <c r="AL53" s="186">
        <v>72</v>
      </c>
      <c r="AM53" s="186">
        <v>80</v>
      </c>
      <c r="AN53" s="186"/>
      <c r="AO53" s="186"/>
      <c r="AP53" s="186"/>
      <c r="AQ53" s="210"/>
      <c r="AR53" s="221"/>
      <c r="AS53" s="221"/>
      <c r="AT53" s="221"/>
      <c r="AU53" s="221"/>
      <c r="AV53" s="221"/>
      <c r="AW53" s="221"/>
      <c r="AX53" s="221"/>
      <c r="AY53" s="221">
        <v>62</v>
      </c>
      <c r="AZ53" s="221">
        <v>78</v>
      </c>
      <c r="BA53" s="221">
        <v>67</v>
      </c>
      <c r="BB53" s="221">
        <v>90</v>
      </c>
      <c r="BC53" s="221">
        <v>88</v>
      </c>
      <c r="BD53" s="221">
        <v>65</v>
      </c>
      <c r="BE53" s="221">
        <v>74</v>
      </c>
      <c r="BF53" s="222"/>
      <c r="BG53" s="221"/>
      <c r="BH53" s="222"/>
      <c r="BI53" s="221"/>
      <c r="BJ53" s="221"/>
      <c r="BK53" s="221"/>
      <c r="BL53" s="221"/>
      <c r="BM53" s="221"/>
      <c r="BN53" s="221"/>
      <c r="BO53" s="221"/>
      <c r="BP53" s="40">
        <f t="shared" si="17"/>
        <v>69</v>
      </c>
      <c r="BQ53" s="40">
        <f t="shared" si="18"/>
        <v>73.5</v>
      </c>
      <c r="BR53" s="74">
        <f t="shared" si="19"/>
        <v>78.166666666666671</v>
      </c>
      <c r="BS53" s="74">
        <f t="shared" si="20"/>
        <v>78.166666666666671</v>
      </c>
      <c r="BT53" s="74">
        <f t="shared" si="21"/>
        <v>74.857142857142861</v>
      </c>
      <c r="BU53" s="74" t="e">
        <f t="shared" si="22"/>
        <v>#DIV/0!</v>
      </c>
      <c r="BV53" s="25">
        <f t="shared" si="23"/>
        <v>74.741935483870961</v>
      </c>
      <c r="BW53" s="24">
        <f t="shared" si="24"/>
        <v>4</v>
      </c>
      <c r="BX53" s="24">
        <f t="shared" si="25"/>
        <v>12</v>
      </c>
      <c r="BY53" s="24">
        <f t="shared" si="26"/>
        <v>15</v>
      </c>
      <c r="BZ53" s="24">
        <f t="shared" si="27"/>
        <v>31</v>
      </c>
      <c r="CA53" s="25">
        <f t="shared" si="28"/>
        <v>12.903225806451612</v>
      </c>
      <c r="CB53" s="22"/>
      <c r="CC53" s="22">
        <f t="shared" si="29"/>
        <v>0</v>
      </c>
    </row>
    <row r="54" spans="1:81" s="5" customFormat="1" ht="18" x14ac:dyDescent="0.25">
      <c r="A54" s="6"/>
      <c r="B54" s="132" t="s">
        <v>265</v>
      </c>
      <c r="C54" s="48" t="s">
        <v>276</v>
      </c>
      <c r="D54" s="56" t="s">
        <v>73</v>
      </c>
      <c r="E54" s="223"/>
      <c r="F54" s="223">
        <v>60</v>
      </c>
      <c r="G54" s="223">
        <v>70</v>
      </c>
      <c r="H54" s="223">
        <v>60</v>
      </c>
      <c r="I54" s="223">
        <v>67</v>
      </c>
      <c r="J54" s="223">
        <v>65</v>
      </c>
      <c r="K54" s="223">
        <v>60</v>
      </c>
      <c r="L54" s="223">
        <v>75</v>
      </c>
      <c r="M54" s="223">
        <v>61</v>
      </c>
      <c r="N54" s="223">
        <v>80</v>
      </c>
      <c r="O54" s="223">
        <v>60</v>
      </c>
      <c r="P54" s="223">
        <v>60</v>
      </c>
      <c r="Q54" s="223">
        <v>63</v>
      </c>
      <c r="R54" s="223">
        <v>64</v>
      </c>
      <c r="S54" s="223">
        <v>70</v>
      </c>
      <c r="T54" s="223"/>
      <c r="U54" s="223"/>
      <c r="V54" s="223"/>
      <c r="W54" s="223"/>
      <c r="X54" s="234"/>
      <c r="Y54" s="223"/>
      <c r="Z54" s="223"/>
      <c r="AA54" s="223">
        <v>73</v>
      </c>
      <c r="AB54" s="223">
        <v>66</v>
      </c>
      <c r="AC54" s="223">
        <v>92</v>
      </c>
      <c r="AD54" s="223">
        <v>78</v>
      </c>
      <c r="AE54" s="224">
        <v>65</v>
      </c>
      <c r="AF54" s="186">
        <v>71</v>
      </c>
      <c r="AG54" s="210"/>
      <c r="AH54" s="210"/>
      <c r="AI54" s="210"/>
      <c r="AJ54" s="186"/>
      <c r="AK54" s="186">
        <v>71</v>
      </c>
      <c r="AL54" s="186">
        <v>76</v>
      </c>
      <c r="AM54" s="186">
        <v>71</v>
      </c>
      <c r="AN54" s="186"/>
      <c r="AO54" s="186">
        <v>63</v>
      </c>
      <c r="AP54" s="186"/>
      <c r="AQ54" s="210"/>
      <c r="AR54" s="221"/>
      <c r="AS54" s="221"/>
      <c r="AT54" s="221"/>
      <c r="AU54" s="221"/>
      <c r="AV54" s="221"/>
      <c r="AW54" s="221">
        <v>65</v>
      </c>
      <c r="AX54" s="221"/>
      <c r="AY54" s="221"/>
      <c r="AZ54" s="221">
        <v>68</v>
      </c>
      <c r="BA54" s="221">
        <v>74</v>
      </c>
      <c r="BB54" s="221">
        <v>85</v>
      </c>
      <c r="BC54" s="221">
        <v>91</v>
      </c>
      <c r="BD54" s="221">
        <v>60</v>
      </c>
      <c r="BE54" s="221">
        <v>67</v>
      </c>
      <c r="BF54" s="222"/>
      <c r="BG54" s="221"/>
      <c r="BH54" s="222"/>
      <c r="BI54" s="221"/>
      <c r="BJ54" s="221"/>
      <c r="BK54" s="221"/>
      <c r="BL54" s="221"/>
      <c r="BM54" s="221"/>
      <c r="BN54" s="221"/>
      <c r="BO54" s="221"/>
      <c r="BP54" s="40">
        <f t="shared" si="17"/>
        <v>63.666666666666664</v>
      </c>
      <c r="BQ54" s="40">
        <f t="shared" si="18"/>
        <v>66.5</v>
      </c>
      <c r="BR54" s="74">
        <f t="shared" si="19"/>
        <v>73.833333333333329</v>
      </c>
      <c r="BS54" s="74">
        <f t="shared" si="20"/>
        <v>69.5</v>
      </c>
      <c r="BT54" s="74">
        <f t="shared" si="21"/>
        <v>72.857142857142861</v>
      </c>
      <c r="BU54" s="74" t="e">
        <f t="shared" si="22"/>
        <v>#DIV/0!</v>
      </c>
      <c r="BV54" s="25">
        <f t="shared" si="23"/>
        <v>69.387096774193552</v>
      </c>
      <c r="BW54" s="24">
        <f t="shared" si="24"/>
        <v>2</v>
      </c>
      <c r="BX54" s="24">
        <f t="shared" si="25"/>
        <v>6</v>
      </c>
      <c r="BY54" s="24">
        <f t="shared" si="26"/>
        <v>23</v>
      </c>
      <c r="BZ54" s="24">
        <f t="shared" si="27"/>
        <v>31</v>
      </c>
      <c r="CA54" s="25">
        <f t="shared" si="28"/>
        <v>6.4516129032258061</v>
      </c>
      <c r="CB54" s="22"/>
      <c r="CC54" s="22">
        <f t="shared" si="29"/>
        <v>0</v>
      </c>
    </row>
    <row r="55" spans="1:81" s="50" customFormat="1" ht="18" x14ac:dyDescent="0.25">
      <c r="A55" s="55"/>
      <c r="B55" s="132" t="s">
        <v>266</v>
      </c>
      <c r="C55" s="48" t="s">
        <v>276</v>
      </c>
      <c r="D55" s="56"/>
      <c r="E55" s="223"/>
      <c r="F55" s="223">
        <v>75</v>
      </c>
      <c r="G55" s="223">
        <v>84</v>
      </c>
      <c r="H55" s="223">
        <v>78</v>
      </c>
      <c r="I55" s="223">
        <v>66</v>
      </c>
      <c r="J55" s="223">
        <v>75</v>
      </c>
      <c r="K55" s="223">
        <v>68</v>
      </c>
      <c r="L55" s="223">
        <v>65</v>
      </c>
      <c r="M55" s="223">
        <v>70</v>
      </c>
      <c r="N55" s="223">
        <v>68</v>
      </c>
      <c r="O55" s="223">
        <v>68</v>
      </c>
      <c r="P55" s="223">
        <v>60</v>
      </c>
      <c r="Q55" s="223">
        <v>70</v>
      </c>
      <c r="R55" s="223">
        <v>75</v>
      </c>
      <c r="S55" s="223"/>
      <c r="T55" s="223"/>
      <c r="U55" s="223"/>
      <c r="V55" s="223"/>
      <c r="W55" s="223"/>
      <c r="X55" s="223"/>
      <c r="Y55" s="223"/>
      <c r="Z55" s="223">
        <v>74</v>
      </c>
      <c r="AA55" s="223">
        <v>77</v>
      </c>
      <c r="AB55" s="223">
        <v>78</v>
      </c>
      <c r="AC55" s="223">
        <v>83</v>
      </c>
      <c r="AD55" s="223">
        <v>75</v>
      </c>
      <c r="AE55" s="224">
        <v>69</v>
      </c>
      <c r="AF55" s="186">
        <v>75</v>
      </c>
      <c r="AG55" s="186"/>
      <c r="AH55" s="186"/>
      <c r="AI55" s="186"/>
      <c r="AJ55" s="186">
        <v>60</v>
      </c>
      <c r="AK55" s="186">
        <v>72</v>
      </c>
      <c r="AL55" s="186">
        <v>78</v>
      </c>
      <c r="AM55" s="186">
        <v>70</v>
      </c>
      <c r="AN55" s="186"/>
      <c r="AO55" s="186"/>
      <c r="AP55" s="186"/>
      <c r="AQ55" s="186"/>
      <c r="AR55" s="221"/>
      <c r="AS55" s="221"/>
      <c r="AT55" s="221"/>
      <c r="AU55" s="221"/>
      <c r="AV55" s="221"/>
      <c r="AW55" s="221"/>
      <c r="AX55" s="221"/>
      <c r="AY55" s="221">
        <v>60</v>
      </c>
      <c r="AZ55" s="221">
        <v>70</v>
      </c>
      <c r="BA55" s="221">
        <v>60</v>
      </c>
      <c r="BB55" s="221">
        <v>85</v>
      </c>
      <c r="BC55" s="221">
        <v>92</v>
      </c>
      <c r="BD55" s="221">
        <v>60</v>
      </c>
      <c r="BE55" s="221">
        <v>69</v>
      </c>
      <c r="BF55" s="221"/>
      <c r="BG55" s="221"/>
      <c r="BH55" s="221"/>
      <c r="BI55" s="221"/>
      <c r="BJ55" s="221"/>
      <c r="BK55" s="221"/>
      <c r="BL55" s="221"/>
      <c r="BM55" s="221"/>
      <c r="BN55" s="221"/>
      <c r="BO55" s="221"/>
      <c r="BP55" s="40">
        <f t="shared" si="17"/>
        <v>74.333333333333329</v>
      </c>
      <c r="BQ55" s="40">
        <f t="shared" si="18"/>
        <v>66.833333333333329</v>
      </c>
      <c r="BR55" s="74">
        <f t="shared" si="19"/>
        <v>77</v>
      </c>
      <c r="BS55" s="74">
        <f t="shared" si="20"/>
        <v>70.666666666666671</v>
      </c>
      <c r="BT55" s="74">
        <f t="shared" si="21"/>
        <v>70.857142857142861</v>
      </c>
      <c r="BU55" s="74" t="e">
        <f t="shared" si="22"/>
        <v>#DIV/0!</v>
      </c>
      <c r="BV55" s="25">
        <f t="shared" si="23"/>
        <v>71.903225806451616</v>
      </c>
      <c r="BW55" s="24">
        <f t="shared" si="24"/>
        <v>1</v>
      </c>
      <c r="BX55" s="24">
        <f t="shared" si="25"/>
        <v>13</v>
      </c>
      <c r="BY55" s="24">
        <f t="shared" si="26"/>
        <v>17</v>
      </c>
      <c r="BZ55" s="24">
        <f t="shared" si="27"/>
        <v>31</v>
      </c>
      <c r="CA55" s="25">
        <f t="shared" si="28"/>
        <v>3.225806451612903</v>
      </c>
      <c r="CB55" s="22"/>
      <c r="CC55" s="22">
        <f t="shared" si="29"/>
        <v>0</v>
      </c>
    </row>
    <row r="56" spans="1:81" s="50" customFormat="1" ht="18" x14ac:dyDescent="0.25">
      <c r="A56" s="55"/>
      <c r="B56" s="207" t="s">
        <v>267</v>
      </c>
      <c r="C56" s="48" t="s">
        <v>276</v>
      </c>
      <c r="D56" s="56"/>
      <c r="E56" s="223"/>
      <c r="F56" s="223">
        <v>76</v>
      </c>
      <c r="G56" s="223">
        <v>91</v>
      </c>
      <c r="H56" s="223">
        <v>84</v>
      </c>
      <c r="I56" s="223">
        <v>79</v>
      </c>
      <c r="J56" s="223">
        <v>77</v>
      </c>
      <c r="K56" s="223">
        <v>82</v>
      </c>
      <c r="L56" s="223">
        <v>90</v>
      </c>
      <c r="M56" s="223">
        <v>90</v>
      </c>
      <c r="N56" s="223">
        <v>94</v>
      </c>
      <c r="O56" s="223">
        <v>75</v>
      </c>
      <c r="P56" s="223">
        <v>79</v>
      </c>
      <c r="Q56" s="223">
        <v>91</v>
      </c>
      <c r="R56" s="223">
        <v>75</v>
      </c>
      <c r="S56" s="223"/>
      <c r="T56" s="223"/>
      <c r="U56" s="223"/>
      <c r="V56" s="223"/>
      <c r="W56" s="223"/>
      <c r="X56" s="234"/>
      <c r="Y56" s="223"/>
      <c r="Z56" s="223">
        <v>74</v>
      </c>
      <c r="AA56" s="223">
        <v>85</v>
      </c>
      <c r="AB56" s="223">
        <v>97</v>
      </c>
      <c r="AC56" s="223">
        <v>83</v>
      </c>
      <c r="AD56" s="223">
        <v>90</v>
      </c>
      <c r="AE56" s="224">
        <v>74</v>
      </c>
      <c r="AF56" s="186">
        <v>77</v>
      </c>
      <c r="AG56" s="210"/>
      <c r="AH56" s="210"/>
      <c r="AI56" s="210"/>
      <c r="AJ56" s="186">
        <v>74</v>
      </c>
      <c r="AK56" s="186">
        <v>74</v>
      </c>
      <c r="AL56" s="186">
        <v>75</v>
      </c>
      <c r="AM56" s="186">
        <v>78</v>
      </c>
      <c r="AN56" s="186"/>
      <c r="AO56" s="186"/>
      <c r="AP56" s="186"/>
      <c r="AQ56" s="210"/>
      <c r="AR56" s="221"/>
      <c r="AS56" s="221"/>
      <c r="AT56" s="221"/>
      <c r="AU56" s="221"/>
      <c r="AV56" s="221"/>
      <c r="AW56" s="221"/>
      <c r="AX56" s="221"/>
      <c r="AY56" s="221">
        <v>60</v>
      </c>
      <c r="AZ56" s="221">
        <v>74</v>
      </c>
      <c r="BA56" s="221">
        <v>66</v>
      </c>
      <c r="BB56" s="221">
        <v>76</v>
      </c>
      <c r="BC56" s="221">
        <v>89</v>
      </c>
      <c r="BD56" s="221">
        <v>60</v>
      </c>
      <c r="BE56" s="221">
        <v>77</v>
      </c>
      <c r="BF56" s="222"/>
      <c r="BG56" s="221"/>
      <c r="BH56" s="222"/>
      <c r="BI56" s="221"/>
      <c r="BJ56" s="221"/>
      <c r="BK56" s="221"/>
      <c r="BL56" s="221"/>
      <c r="BM56" s="221"/>
      <c r="BN56" s="221"/>
      <c r="BO56" s="221"/>
      <c r="BP56" s="40">
        <f t="shared" si="17"/>
        <v>81.5</v>
      </c>
      <c r="BQ56" s="40">
        <f t="shared" si="18"/>
        <v>86.5</v>
      </c>
      <c r="BR56" s="74">
        <f t="shared" si="19"/>
        <v>84</v>
      </c>
      <c r="BS56" s="74">
        <f t="shared" si="20"/>
        <v>75.333333333333329</v>
      </c>
      <c r="BT56" s="74">
        <f t="shared" si="21"/>
        <v>71.714285714285708</v>
      </c>
      <c r="BU56" s="74" t="e">
        <f t="shared" si="22"/>
        <v>#DIV/0!</v>
      </c>
      <c r="BV56" s="25">
        <f t="shared" si="23"/>
        <v>79.548387096774192</v>
      </c>
      <c r="BW56" s="24">
        <f t="shared" si="24"/>
        <v>7</v>
      </c>
      <c r="BX56" s="24">
        <f t="shared" si="25"/>
        <v>21</v>
      </c>
      <c r="BY56" s="24">
        <f t="shared" si="26"/>
        <v>3</v>
      </c>
      <c r="BZ56" s="24">
        <f t="shared" si="27"/>
        <v>31</v>
      </c>
      <c r="CA56" s="25">
        <f t="shared" si="28"/>
        <v>22.58064516129032</v>
      </c>
      <c r="CB56" s="22"/>
      <c r="CC56" s="22">
        <f t="shared" si="29"/>
        <v>0</v>
      </c>
    </row>
    <row r="57" spans="1:81" ht="18" x14ac:dyDescent="0.25">
      <c r="B57" s="132" t="s">
        <v>268</v>
      </c>
      <c r="C57" s="48" t="s">
        <v>276</v>
      </c>
      <c r="D57" s="56" t="s">
        <v>73</v>
      </c>
      <c r="E57" s="223"/>
      <c r="F57" s="223">
        <v>63</v>
      </c>
      <c r="G57" s="223">
        <v>81</v>
      </c>
      <c r="H57" s="223">
        <v>67</v>
      </c>
      <c r="I57" s="223">
        <v>74</v>
      </c>
      <c r="J57" s="223">
        <v>72</v>
      </c>
      <c r="K57" s="223">
        <v>70</v>
      </c>
      <c r="L57" s="223">
        <v>70</v>
      </c>
      <c r="M57" s="223">
        <v>62</v>
      </c>
      <c r="N57" s="223">
        <v>60</v>
      </c>
      <c r="O57" s="223">
        <v>65</v>
      </c>
      <c r="P57" s="223">
        <v>60</v>
      </c>
      <c r="Q57" s="223">
        <v>69</v>
      </c>
      <c r="R57" s="223">
        <v>60</v>
      </c>
      <c r="S57" s="223"/>
      <c r="T57" s="223"/>
      <c r="U57" s="223"/>
      <c r="V57" s="223"/>
      <c r="W57" s="223"/>
      <c r="X57" s="223"/>
      <c r="Y57" s="223"/>
      <c r="Z57" s="223">
        <v>63</v>
      </c>
      <c r="AA57" s="223">
        <v>70</v>
      </c>
      <c r="AB57" s="223">
        <v>80</v>
      </c>
      <c r="AC57" s="223">
        <v>60</v>
      </c>
      <c r="AD57" s="223">
        <v>71</v>
      </c>
      <c r="AE57" s="224">
        <v>62</v>
      </c>
      <c r="AF57" s="186">
        <v>67</v>
      </c>
      <c r="AG57" s="186"/>
      <c r="AH57" s="186"/>
      <c r="AI57" s="186"/>
      <c r="AJ57" s="186">
        <v>61</v>
      </c>
      <c r="AK57" s="186">
        <v>62</v>
      </c>
      <c r="AL57" s="186">
        <v>61</v>
      </c>
      <c r="AM57" s="186">
        <v>65</v>
      </c>
      <c r="AN57" s="186"/>
      <c r="AO57" s="186"/>
      <c r="AP57" s="210"/>
      <c r="AQ57" s="186"/>
      <c r="AR57" s="221"/>
      <c r="AS57" s="221"/>
      <c r="AT57" s="221"/>
      <c r="AU57" s="221"/>
      <c r="AV57" s="221"/>
      <c r="AW57" s="221"/>
      <c r="AX57" s="221"/>
      <c r="AY57" s="221">
        <v>64</v>
      </c>
      <c r="AZ57" s="221">
        <v>65</v>
      </c>
      <c r="BA57" s="221">
        <v>65</v>
      </c>
      <c r="BB57" s="221">
        <v>0</v>
      </c>
      <c r="BC57" s="221">
        <v>82</v>
      </c>
      <c r="BD57" s="221">
        <v>60</v>
      </c>
      <c r="BE57" s="221">
        <v>65</v>
      </c>
      <c r="BF57" s="221"/>
      <c r="BG57" s="221"/>
      <c r="BH57" s="221"/>
      <c r="BI57" s="221"/>
      <c r="BJ57" s="221"/>
      <c r="BK57" s="221"/>
      <c r="BL57" s="221"/>
      <c r="BM57" s="221"/>
      <c r="BN57" s="221"/>
      <c r="BO57" s="221"/>
      <c r="BP57" s="40">
        <f t="shared" si="17"/>
        <v>71.166666666666671</v>
      </c>
      <c r="BQ57" s="40">
        <f t="shared" si="18"/>
        <v>64.333333333333329</v>
      </c>
      <c r="BR57" s="74">
        <f t="shared" si="19"/>
        <v>67.333333333333329</v>
      </c>
      <c r="BS57" s="74">
        <f t="shared" si="20"/>
        <v>63</v>
      </c>
      <c r="BT57" s="74" t="str">
        <f t="shared" si="21"/>
        <v>Нет п/оц.</v>
      </c>
      <c r="BU57" s="74" t="e">
        <f t="shared" si="22"/>
        <v>#DIV/0!</v>
      </c>
      <c r="BV57" s="25" t="str">
        <f t="shared" si="23"/>
        <v>Нет п/оц.</v>
      </c>
      <c r="BW57" s="24">
        <f t="shared" si="24"/>
        <v>0</v>
      </c>
      <c r="BX57" s="24">
        <f t="shared" si="25"/>
        <v>4</v>
      </c>
      <c r="BY57" s="24">
        <f t="shared" si="26"/>
        <v>26</v>
      </c>
      <c r="BZ57" s="24">
        <f t="shared" si="27"/>
        <v>30</v>
      </c>
      <c r="CA57" s="25">
        <f t="shared" si="28"/>
        <v>0</v>
      </c>
      <c r="CB57" s="22"/>
      <c r="CC57" s="22">
        <f t="shared" si="29"/>
        <v>1</v>
      </c>
    </row>
    <row r="58" spans="1:81" ht="18" x14ac:dyDescent="0.25">
      <c r="B58" s="207" t="s">
        <v>270</v>
      </c>
      <c r="C58" s="48" t="s">
        <v>276</v>
      </c>
      <c r="D58" s="56" t="s">
        <v>73</v>
      </c>
      <c r="E58" s="223"/>
      <c r="F58" s="223">
        <v>65</v>
      </c>
      <c r="G58" s="223">
        <v>68</v>
      </c>
      <c r="H58" s="223">
        <v>60</v>
      </c>
      <c r="I58" s="223">
        <v>65</v>
      </c>
      <c r="J58" s="223">
        <v>70</v>
      </c>
      <c r="K58" s="223">
        <v>70</v>
      </c>
      <c r="L58" s="223">
        <v>62</v>
      </c>
      <c r="M58" s="223">
        <v>60</v>
      </c>
      <c r="N58" s="223">
        <v>60</v>
      </c>
      <c r="O58" s="223">
        <v>65</v>
      </c>
      <c r="P58" s="223">
        <v>60</v>
      </c>
      <c r="Q58" s="223">
        <v>60</v>
      </c>
      <c r="R58" s="223">
        <v>63</v>
      </c>
      <c r="S58" s="223"/>
      <c r="T58" s="223"/>
      <c r="U58" s="223"/>
      <c r="V58" s="223"/>
      <c r="W58" s="223"/>
      <c r="X58" s="234"/>
      <c r="Y58" s="223"/>
      <c r="Z58" s="223">
        <v>60</v>
      </c>
      <c r="AA58" s="223">
        <v>63</v>
      </c>
      <c r="AB58" s="223">
        <v>78</v>
      </c>
      <c r="AC58" s="223">
        <v>61</v>
      </c>
      <c r="AD58" s="223">
        <v>66</v>
      </c>
      <c r="AE58" s="224">
        <v>69</v>
      </c>
      <c r="AF58" s="186">
        <v>77</v>
      </c>
      <c r="AG58" s="210"/>
      <c r="AH58" s="210"/>
      <c r="AI58" s="210"/>
      <c r="AJ58" s="186">
        <v>60</v>
      </c>
      <c r="AK58" s="186">
        <v>60</v>
      </c>
      <c r="AL58" s="186">
        <v>61</v>
      </c>
      <c r="AM58" s="186">
        <v>60</v>
      </c>
      <c r="AN58" s="186"/>
      <c r="AO58" s="186"/>
      <c r="AP58" s="186"/>
      <c r="AQ58" s="210"/>
      <c r="AR58" s="221"/>
      <c r="AS58" s="221"/>
      <c r="AT58" s="221"/>
      <c r="AU58" s="221"/>
      <c r="AV58" s="221"/>
      <c r="AW58" s="221"/>
      <c r="AX58" s="221"/>
      <c r="AY58" s="221">
        <v>60</v>
      </c>
      <c r="AZ58" s="221">
        <v>60</v>
      </c>
      <c r="BA58" s="221">
        <v>60</v>
      </c>
      <c r="BB58" s="221">
        <v>0</v>
      </c>
      <c r="BC58" s="221">
        <v>64</v>
      </c>
      <c r="BD58" s="221">
        <v>60</v>
      </c>
      <c r="BE58" s="221">
        <v>60</v>
      </c>
      <c r="BF58" s="222"/>
      <c r="BG58" s="221"/>
      <c r="BH58" s="222"/>
      <c r="BI58" s="221"/>
      <c r="BJ58" s="221"/>
      <c r="BK58" s="221"/>
      <c r="BL58" s="221"/>
      <c r="BM58" s="221"/>
      <c r="BN58" s="221"/>
      <c r="BO58" s="221"/>
      <c r="BP58" s="40">
        <f t="shared" si="17"/>
        <v>66.333333333333329</v>
      </c>
      <c r="BQ58" s="40">
        <f t="shared" si="18"/>
        <v>61.166666666666664</v>
      </c>
      <c r="BR58" s="74">
        <f t="shared" si="19"/>
        <v>65.166666666666671</v>
      </c>
      <c r="BS58" s="74">
        <f t="shared" si="20"/>
        <v>64.5</v>
      </c>
      <c r="BT58" s="74" t="str">
        <f t="shared" si="21"/>
        <v>Нет п/оц.</v>
      </c>
      <c r="BU58" s="74" t="e">
        <f t="shared" si="22"/>
        <v>#DIV/0!</v>
      </c>
      <c r="BV58" s="25" t="str">
        <f t="shared" si="23"/>
        <v>Нет п/оц.</v>
      </c>
      <c r="BW58" s="24">
        <f t="shared" si="24"/>
        <v>0</v>
      </c>
      <c r="BX58" s="24">
        <f t="shared" si="25"/>
        <v>2</v>
      </c>
      <c r="BY58" s="24">
        <f t="shared" si="26"/>
        <v>28</v>
      </c>
      <c r="BZ58" s="24">
        <f t="shared" si="27"/>
        <v>30</v>
      </c>
      <c r="CA58" s="25">
        <f t="shared" si="28"/>
        <v>0</v>
      </c>
      <c r="CB58" s="22"/>
      <c r="CC58" s="22">
        <f t="shared" si="29"/>
        <v>1</v>
      </c>
    </row>
    <row r="59" spans="1:81" ht="18" x14ac:dyDescent="0.25">
      <c r="B59" s="207" t="s">
        <v>271</v>
      </c>
      <c r="C59" s="48" t="s">
        <v>276</v>
      </c>
      <c r="D59" s="56"/>
      <c r="E59" s="223"/>
      <c r="F59" s="223">
        <v>74</v>
      </c>
      <c r="G59" s="223">
        <v>80</v>
      </c>
      <c r="H59" s="223">
        <v>60</v>
      </c>
      <c r="I59" s="223">
        <v>69</v>
      </c>
      <c r="J59" s="223">
        <v>69</v>
      </c>
      <c r="K59" s="223">
        <v>72</v>
      </c>
      <c r="L59" s="223">
        <v>80</v>
      </c>
      <c r="M59" s="223">
        <v>62</v>
      </c>
      <c r="N59" s="223">
        <v>67</v>
      </c>
      <c r="O59" s="223">
        <v>65</v>
      </c>
      <c r="P59" s="223">
        <v>60</v>
      </c>
      <c r="Q59" s="223">
        <v>60</v>
      </c>
      <c r="R59" s="223">
        <v>60</v>
      </c>
      <c r="S59" s="223"/>
      <c r="T59" s="223"/>
      <c r="U59" s="223"/>
      <c r="V59" s="223"/>
      <c r="W59" s="223"/>
      <c r="X59" s="234"/>
      <c r="Y59" s="223"/>
      <c r="Z59" s="223">
        <v>67</v>
      </c>
      <c r="AA59" s="223">
        <v>66</v>
      </c>
      <c r="AB59" s="223">
        <v>65</v>
      </c>
      <c r="AC59" s="223">
        <v>63</v>
      </c>
      <c r="AD59" s="223">
        <v>75</v>
      </c>
      <c r="AE59" s="224">
        <v>67</v>
      </c>
      <c r="AF59" s="186">
        <v>80</v>
      </c>
      <c r="AG59" s="210"/>
      <c r="AH59" s="210"/>
      <c r="AI59" s="210"/>
      <c r="AJ59" s="186">
        <v>62</v>
      </c>
      <c r="AK59" s="186">
        <v>74</v>
      </c>
      <c r="AL59" s="186">
        <v>70</v>
      </c>
      <c r="AM59" s="186">
        <v>70</v>
      </c>
      <c r="AN59" s="186"/>
      <c r="AO59" s="186"/>
      <c r="AP59" s="186"/>
      <c r="AQ59" s="210"/>
      <c r="AR59" s="221"/>
      <c r="AS59" s="221"/>
      <c r="AT59" s="221"/>
      <c r="AU59" s="221"/>
      <c r="AV59" s="221"/>
      <c r="AW59" s="221"/>
      <c r="AX59" s="221"/>
      <c r="AY59" s="221">
        <v>60</v>
      </c>
      <c r="AZ59" s="221">
        <v>64</v>
      </c>
      <c r="BA59" s="221">
        <v>60</v>
      </c>
      <c r="BB59" s="221">
        <v>80</v>
      </c>
      <c r="BC59" s="221">
        <v>94</v>
      </c>
      <c r="BD59" s="221">
        <v>60</v>
      </c>
      <c r="BE59" s="221">
        <v>70</v>
      </c>
      <c r="BF59" s="222"/>
      <c r="BG59" s="221"/>
      <c r="BH59" s="222"/>
      <c r="BI59" s="221"/>
      <c r="BJ59" s="221"/>
      <c r="BK59" s="221"/>
      <c r="BL59" s="221"/>
      <c r="BM59" s="221"/>
      <c r="BN59" s="221"/>
      <c r="BO59" s="221"/>
      <c r="BP59" s="40">
        <f t="shared" si="17"/>
        <v>70.666666666666671</v>
      </c>
      <c r="BQ59" s="40">
        <f t="shared" si="18"/>
        <v>65.666666666666671</v>
      </c>
      <c r="BR59" s="74">
        <f t="shared" si="19"/>
        <v>66</v>
      </c>
      <c r="BS59" s="74">
        <f t="shared" si="20"/>
        <v>70.5</v>
      </c>
      <c r="BT59" s="74">
        <f t="shared" si="21"/>
        <v>69.714285714285708</v>
      </c>
      <c r="BU59" s="74" t="e">
        <f t="shared" si="22"/>
        <v>#DIV/0!</v>
      </c>
      <c r="BV59" s="25">
        <f t="shared" si="23"/>
        <v>68.548387096774192</v>
      </c>
      <c r="BW59" s="24">
        <f t="shared" si="24"/>
        <v>1</v>
      </c>
      <c r="BX59" s="24">
        <f t="shared" si="25"/>
        <v>7</v>
      </c>
      <c r="BY59" s="24">
        <f t="shared" si="26"/>
        <v>23</v>
      </c>
      <c r="BZ59" s="24">
        <f t="shared" si="27"/>
        <v>31</v>
      </c>
      <c r="CA59" s="25">
        <f t="shared" si="28"/>
        <v>3.225806451612903</v>
      </c>
      <c r="CB59" s="22"/>
      <c r="CC59" s="22">
        <f t="shared" si="29"/>
        <v>0</v>
      </c>
    </row>
    <row r="60" spans="1:81" ht="18" x14ac:dyDescent="0.25">
      <c r="B60" s="207" t="s">
        <v>272</v>
      </c>
      <c r="C60" s="48" t="s">
        <v>276</v>
      </c>
      <c r="D60" s="56" t="s">
        <v>73</v>
      </c>
      <c r="E60" s="223"/>
      <c r="F60" s="223">
        <v>68</v>
      </c>
      <c r="G60" s="223">
        <v>69</v>
      </c>
      <c r="H60" s="223">
        <v>62</v>
      </c>
      <c r="I60" s="223">
        <v>74</v>
      </c>
      <c r="J60" s="223">
        <v>70</v>
      </c>
      <c r="K60" s="223">
        <v>63</v>
      </c>
      <c r="L60" s="223">
        <v>60</v>
      </c>
      <c r="M60" s="223">
        <v>37</v>
      </c>
      <c r="N60" s="223">
        <v>82</v>
      </c>
      <c r="O60" s="223">
        <v>67</v>
      </c>
      <c r="P60" s="223">
        <v>60</v>
      </c>
      <c r="Q60" s="223">
        <v>60</v>
      </c>
      <c r="R60" s="223">
        <v>60</v>
      </c>
      <c r="S60" s="223"/>
      <c r="T60" s="223"/>
      <c r="U60" s="223"/>
      <c r="V60" s="223"/>
      <c r="W60" s="223"/>
      <c r="X60" s="234"/>
      <c r="Y60" s="223"/>
      <c r="Z60" s="223">
        <v>0</v>
      </c>
      <c r="AA60" s="223">
        <v>63</v>
      </c>
      <c r="AB60" s="223">
        <v>94</v>
      </c>
      <c r="AC60" s="223">
        <v>6</v>
      </c>
      <c r="AD60" s="223">
        <v>66</v>
      </c>
      <c r="AE60" s="224">
        <v>62</v>
      </c>
      <c r="AF60" s="186">
        <v>69</v>
      </c>
      <c r="AG60" s="210"/>
      <c r="AH60" s="210"/>
      <c r="AI60" s="210"/>
      <c r="AJ60" s="186">
        <v>60</v>
      </c>
      <c r="AK60" s="186">
        <v>65</v>
      </c>
      <c r="AL60" s="186">
        <v>69</v>
      </c>
      <c r="AM60" s="186">
        <v>67</v>
      </c>
      <c r="AN60" s="186"/>
      <c r="AO60" s="186"/>
      <c r="AP60" s="186"/>
      <c r="AQ60" s="210"/>
      <c r="AR60" s="221"/>
      <c r="AS60" s="221"/>
      <c r="AT60" s="221"/>
      <c r="AU60" s="221"/>
      <c r="AV60" s="221"/>
      <c r="AW60" s="221"/>
      <c r="AX60" s="221"/>
      <c r="AY60" s="221">
        <v>12</v>
      </c>
      <c r="AZ60" s="221">
        <v>60</v>
      </c>
      <c r="BA60" s="221">
        <v>65</v>
      </c>
      <c r="BB60" s="221">
        <v>0</v>
      </c>
      <c r="BC60" s="221">
        <v>82</v>
      </c>
      <c r="BD60" s="221">
        <v>60</v>
      </c>
      <c r="BE60" s="221">
        <v>66</v>
      </c>
      <c r="BF60" s="222"/>
      <c r="BG60" s="221"/>
      <c r="BH60" s="222"/>
      <c r="BI60" s="221"/>
      <c r="BJ60" s="221"/>
      <c r="BK60" s="221"/>
      <c r="BL60" s="221"/>
      <c r="BM60" s="221"/>
      <c r="BN60" s="221"/>
      <c r="BO60" s="221"/>
      <c r="BP60" s="40">
        <f t="shared" si="17"/>
        <v>67.666666666666671</v>
      </c>
      <c r="BQ60" s="40" t="str">
        <f t="shared" si="18"/>
        <v>Нет п/оц.</v>
      </c>
      <c r="BR60" s="74" t="str">
        <f t="shared" si="19"/>
        <v>Нет п/оц.</v>
      </c>
      <c r="BS60" s="74">
        <f t="shared" si="20"/>
        <v>65.333333333333329</v>
      </c>
      <c r="BT60" s="74" t="str">
        <f t="shared" si="21"/>
        <v>Нет п/оц.</v>
      </c>
      <c r="BU60" s="74" t="e">
        <f t="shared" si="22"/>
        <v>#DIV/0!</v>
      </c>
      <c r="BV60" s="25" t="str">
        <f t="shared" si="23"/>
        <v>Нет п/оц.</v>
      </c>
      <c r="BW60" s="24">
        <f t="shared" si="24"/>
        <v>1</v>
      </c>
      <c r="BX60" s="24">
        <f t="shared" si="25"/>
        <v>3</v>
      </c>
      <c r="BY60" s="24">
        <f t="shared" si="26"/>
        <v>22</v>
      </c>
      <c r="BZ60" s="24">
        <f t="shared" si="27"/>
        <v>26</v>
      </c>
      <c r="CA60" s="25">
        <f t="shared" si="28"/>
        <v>3.8461538461538463</v>
      </c>
      <c r="CB60" s="22"/>
      <c r="CC60" s="22">
        <f t="shared" si="29"/>
        <v>5</v>
      </c>
    </row>
    <row r="61" spans="1:81" ht="18" x14ac:dyDescent="0.25">
      <c r="B61" s="207" t="s">
        <v>273</v>
      </c>
      <c r="C61" s="48" t="s">
        <v>276</v>
      </c>
      <c r="D61" s="56" t="s">
        <v>73</v>
      </c>
      <c r="E61" s="223"/>
      <c r="F61" s="223">
        <v>70</v>
      </c>
      <c r="G61" s="223">
        <v>80</v>
      </c>
      <c r="H61" s="223">
        <v>65</v>
      </c>
      <c r="I61" s="223">
        <v>75</v>
      </c>
      <c r="J61" s="223">
        <v>64</v>
      </c>
      <c r="K61" s="223">
        <v>61</v>
      </c>
      <c r="L61" s="223">
        <v>80</v>
      </c>
      <c r="M61" s="223">
        <v>72</v>
      </c>
      <c r="N61" s="223">
        <v>75</v>
      </c>
      <c r="O61" s="223">
        <v>70</v>
      </c>
      <c r="P61" s="223">
        <v>60</v>
      </c>
      <c r="Q61" s="223">
        <v>65</v>
      </c>
      <c r="R61" s="223">
        <v>80</v>
      </c>
      <c r="S61" s="223"/>
      <c r="T61" s="223"/>
      <c r="U61" s="223"/>
      <c r="V61" s="223"/>
      <c r="W61" s="223"/>
      <c r="X61" s="234"/>
      <c r="Y61" s="223"/>
      <c r="Z61" s="223">
        <v>74</v>
      </c>
      <c r="AA61" s="223">
        <v>80</v>
      </c>
      <c r="AB61" s="223">
        <v>80</v>
      </c>
      <c r="AC61" s="223">
        <v>80</v>
      </c>
      <c r="AD61" s="223">
        <v>80</v>
      </c>
      <c r="AE61" s="224">
        <v>74</v>
      </c>
      <c r="AF61" s="186">
        <v>75</v>
      </c>
      <c r="AG61" s="210"/>
      <c r="AH61" s="210"/>
      <c r="AI61" s="210"/>
      <c r="AJ61" s="186">
        <v>67</v>
      </c>
      <c r="AK61" s="186">
        <v>76</v>
      </c>
      <c r="AL61" s="186">
        <v>62</v>
      </c>
      <c r="AM61" s="186">
        <v>77</v>
      </c>
      <c r="AN61" s="186"/>
      <c r="AO61" s="186"/>
      <c r="AP61" s="186"/>
      <c r="AQ61" s="210"/>
      <c r="AR61" s="221"/>
      <c r="AS61" s="221"/>
      <c r="AT61" s="221"/>
      <c r="AU61" s="221"/>
      <c r="AV61" s="221"/>
      <c r="AW61" s="221"/>
      <c r="AX61" s="221"/>
      <c r="AY61" s="221">
        <v>74</v>
      </c>
      <c r="AZ61" s="221">
        <v>71</v>
      </c>
      <c r="BA61" s="221">
        <v>69</v>
      </c>
      <c r="BB61" s="221">
        <v>81</v>
      </c>
      <c r="BC61" s="221">
        <v>82</v>
      </c>
      <c r="BD61" s="221">
        <v>60</v>
      </c>
      <c r="BE61" s="221">
        <v>68</v>
      </c>
      <c r="BF61" s="222"/>
      <c r="BG61" s="221"/>
      <c r="BH61" s="222"/>
      <c r="BI61" s="221"/>
      <c r="BJ61" s="221"/>
      <c r="BK61" s="221"/>
      <c r="BL61" s="221"/>
      <c r="BM61" s="221"/>
      <c r="BN61" s="221"/>
      <c r="BO61" s="221"/>
      <c r="BP61" s="40">
        <f t="shared" si="17"/>
        <v>69.166666666666671</v>
      </c>
      <c r="BQ61" s="40">
        <f t="shared" si="18"/>
        <v>70.333333333333329</v>
      </c>
      <c r="BR61" s="74">
        <f t="shared" si="19"/>
        <v>79</v>
      </c>
      <c r="BS61" s="74">
        <f t="shared" si="20"/>
        <v>71.833333333333329</v>
      </c>
      <c r="BT61" s="74">
        <f t="shared" si="21"/>
        <v>72.142857142857139</v>
      </c>
      <c r="BU61" s="74" t="e">
        <f t="shared" si="22"/>
        <v>#DIV/0!</v>
      </c>
      <c r="BV61" s="25">
        <f t="shared" si="23"/>
        <v>72.483870967741936</v>
      </c>
      <c r="BW61" s="24">
        <f t="shared" si="24"/>
        <v>0</v>
      </c>
      <c r="BX61" s="24">
        <f t="shared" si="25"/>
        <v>17</v>
      </c>
      <c r="BY61" s="24">
        <f t="shared" si="26"/>
        <v>14</v>
      </c>
      <c r="BZ61" s="24">
        <f t="shared" si="27"/>
        <v>31</v>
      </c>
      <c r="CA61" s="25">
        <f t="shared" si="28"/>
        <v>0</v>
      </c>
      <c r="CB61" s="22"/>
      <c r="CC61" s="22">
        <f t="shared" si="29"/>
        <v>0</v>
      </c>
    </row>
    <row r="62" spans="1:81" ht="18" x14ac:dyDescent="0.25">
      <c r="B62" s="207" t="s">
        <v>274</v>
      </c>
      <c r="C62" s="48" t="s">
        <v>276</v>
      </c>
      <c r="D62" s="56" t="s">
        <v>73</v>
      </c>
      <c r="E62" s="223"/>
      <c r="F62" s="223">
        <v>74</v>
      </c>
      <c r="G62" s="223">
        <v>68</v>
      </c>
      <c r="H62" s="223">
        <v>62</v>
      </c>
      <c r="I62" s="223">
        <v>68</v>
      </c>
      <c r="J62" s="223">
        <v>66</v>
      </c>
      <c r="K62" s="223">
        <v>74</v>
      </c>
      <c r="L62" s="223">
        <v>80</v>
      </c>
      <c r="M62" s="223">
        <v>71</v>
      </c>
      <c r="N62" s="223">
        <v>60</v>
      </c>
      <c r="O62" s="223">
        <v>68</v>
      </c>
      <c r="P62" s="223">
        <v>60</v>
      </c>
      <c r="Q62" s="223">
        <v>62</v>
      </c>
      <c r="R62" s="223">
        <v>62</v>
      </c>
      <c r="S62" s="223"/>
      <c r="T62" s="223"/>
      <c r="U62" s="223"/>
      <c r="V62" s="223"/>
      <c r="W62" s="223"/>
      <c r="X62" s="234"/>
      <c r="Y62" s="223"/>
      <c r="Z62" s="223">
        <v>60</v>
      </c>
      <c r="AA62" s="223">
        <v>61</v>
      </c>
      <c r="AB62" s="223">
        <v>94</v>
      </c>
      <c r="AC62" s="223">
        <v>60</v>
      </c>
      <c r="AD62" s="223">
        <v>73</v>
      </c>
      <c r="AE62" s="224">
        <v>60</v>
      </c>
      <c r="AF62" s="186">
        <v>77</v>
      </c>
      <c r="AG62" s="210"/>
      <c r="AH62" s="210"/>
      <c r="AI62" s="210"/>
      <c r="AJ62" s="186">
        <v>60</v>
      </c>
      <c r="AK62" s="186">
        <v>64</v>
      </c>
      <c r="AL62" s="186">
        <v>68</v>
      </c>
      <c r="AM62" s="186">
        <v>63</v>
      </c>
      <c r="AN62" s="186"/>
      <c r="AO62" s="186"/>
      <c r="AP62" s="186"/>
      <c r="AQ62" s="210"/>
      <c r="AR62" s="221"/>
      <c r="AS62" s="221"/>
      <c r="AT62" s="221"/>
      <c r="AU62" s="221"/>
      <c r="AV62" s="221"/>
      <c r="AW62" s="221"/>
      <c r="AX62" s="221"/>
      <c r="AY62" s="221">
        <v>60</v>
      </c>
      <c r="AZ62" s="221">
        <v>60</v>
      </c>
      <c r="BA62" s="221">
        <v>60</v>
      </c>
      <c r="BB62" s="221">
        <v>62</v>
      </c>
      <c r="BC62" s="221">
        <v>86</v>
      </c>
      <c r="BD62" s="221">
        <v>60</v>
      </c>
      <c r="BE62" s="221">
        <v>71</v>
      </c>
      <c r="BF62" s="222"/>
      <c r="BG62" s="221"/>
      <c r="BH62" s="222"/>
      <c r="BI62" s="221"/>
      <c r="BJ62" s="221"/>
      <c r="BK62" s="221"/>
      <c r="BL62" s="221"/>
      <c r="BM62" s="221"/>
      <c r="BN62" s="221"/>
      <c r="BO62" s="221"/>
      <c r="BP62" s="40">
        <f t="shared" si="17"/>
        <v>68.666666666666671</v>
      </c>
      <c r="BQ62" s="40">
        <f t="shared" si="18"/>
        <v>66.833333333333329</v>
      </c>
      <c r="BR62" s="74">
        <f t="shared" si="19"/>
        <v>68.333333333333329</v>
      </c>
      <c r="BS62" s="74">
        <f t="shared" si="20"/>
        <v>65.333333333333329</v>
      </c>
      <c r="BT62" s="74">
        <f t="shared" si="21"/>
        <v>65.571428571428569</v>
      </c>
      <c r="BU62" s="74" t="e">
        <f t="shared" si="22"/>
        <v>#DIV/0!</v>
      </c>
      <c r="BV62" s="25">
        <f t="shared" si="23"/>
        <v>66.903225806451616</v>
      </c>
      <c r="BW62" s="24">
        <f t="shared" si="24"/>
        <v>1</v>
      </c>
      <c r="BX62" s="24">
        <f t="shared" si="25"/>
        <v>5</v>
      </c>
      <c r="BY62" s="24">
        <f t="shared" si="26"/>
        <v>25</v>
      </c>
      <c r="BZ62" s="24">
        <f t="shared" si="27"/>
        <v>31</v>
      </c>
      <c r="CA62" s="25">
        <f t="shared" si="28"/>
        <v>3.225806451612903</v>
      </c>
      <c r="CB62" s="22"/>
      <c r="CC62" s="22">
        <f t="shared" si="29"/>
        <v>0</v>
      </c>
    </row>
    <row r="63" spans="1:81" ht="18" x14ac:dyDescent="0.25">
      <c r="B63" s="207" t="s">
        <v>275</v>
      </c>
      <c r="C63" s="48" t="s">
        <v>276</v>
      </c>
      <c r="D63" s="56" t="s">
        <v>73</v>
      </c>
      <c r="E63" s="223"/>
      <c r="F63" s="223">
        <v>60</v>
      </c>
      <c r="G63" s="223">
        <v>60</v>
      </c>
      <c r="H63" s="223">
        <v>60</v>
      </c>
      <c r="I63" s="223">
        <v>63</v>
      </c>
      <c r="J63" s="223">
        <v>62</v>
      </c>
      <c r="K63" s="223">
        <v>66</v>
      </c>
      <c r="L63" s="223">
        <v>90</v>
      </c>
      <c r="M63" s="223">
        <v>60</v>
      </c>
      <c r="N63" s="223">
        <v>60</v>
      </c>
      <c r="O63" s="223">
        <v>60</v>
      </c>
      <c r="P63" s="223">
        <v>60</v>
      </c>
      <c r="Q63" s="223">
        <v>60</v>
      </c>
      <c r="R63" s="223">
        <v>74</v>
      </c>
      <c r="S63" s="223"/>
      <c r="T63" s="223"/>
      <c r="U63" s="223"/>
      <c r="V63" s="223"/>
      <c r="W63" s="223"/>
      <c r="X63" s="234"/>
      <c r="Y63" s="223"/>
      <c r="Z63" s="223">
        <v>70</v>
      </c>
      <c r="AA63" s="223">
        <v>70</v>
      </c>
      <c r="AB63" s="223">
        <v>60</v>
      </c>
      <c r="AC63" s="223">
        <v>65</v>
      </c>
      <c r="AD63" s="223">
        <v>75</v>
      </c>
      <c r="AE63" s="224">
        <v>65</v>
      </c>
      <c r="AF63" s="186">
        <v>74</v>
      </c>
      <c r="AG63" s="210"/>
      <c r="AH63" s="210"/>
      <c r="AI63" s="210"/>
      <c r="AJ63" s="186">
        <v>69</v>
      </c>
      <c r="AK63" s="186">
        <v>76</v>
      </c>
      <c r="AL63" s="186">
        <v>68</v>
      </c>
      <c r="AM63" s="186">
        <v>76</v>
      </c>
      <c r="AN63" s="186"/>
      <c r="AO63" s="186"/>
      <c r="AP63" s="186"/>
      <c r="AQ63" s="210"/>
      <c r="AR63" s="221"/>
      <c r="AS63" s="221"/>
      <c r="AT63" s="221"/>
      <c r="AU63" s="221"/>
      <c r="AV63" s="221"/>
      <c r="AW63" s="221"/>
      <c r="AX63" s="221"/>
      <c r="AY63" s="221">
        <v>60</v>
      </c>
      <c r="AZ63" s="221">
        <v>60</v>
      </c>
      <c r="BA63" s="221">
        <v>60</v>
      </c>
      <c r="BB63" s="221">
        <v>60</v>
      </c>
      <c r="BC63" s="221">
        <v>70</v>
      </c>
      <c r="BD63" s="221">
        <v>8</v>
      </c>
      <c r="BE63" s="221">
        <v>61</v>
      </c>
      <c r="BF63" s="222"/>
      <c r="BG63" s="221"/>
      <c r="BH63" s="222"/>
      <c r="BI63" s="221"/>
      <c r="BJ63" s="221"/>
      <c r="BK63" s="221"/>
      <c r="BL63" s="221"/>
      <c r="BM63" s="221"/>
      <c r="BN63" s="221"/>
      <c r="BO63" s="221"/>
      <c r="BP63" s="40">
        <f t="shared" si="17"/>
        <v>61.833333333333336</v>
      </c>
      <c r="BQ63" s="40">
        <f t="shared" si="18"/>
        <v>65</v>
      </c>
      <c r="BR63" s="74">
        <f t="shared" si="19"/>
        <v>69</v>
      </c>
      <c r="BS63" s="74">
        <f t="shared" si="20"/>
        <v>71.333333333333329</v>
      </c>
      <c r="BT63" s="74" t="str">
        <f t="shared" si="21"/>
        <v>Нет п/оц.</v>
      </c>
      <c r="BU63" s="74" t="e">
        <f t="shared" si="22"/>
        <v>#DIV/0!</v>
      </c>
      <c r="BV63" s="25" t="str">
        <f t="shared" si="23"/>
        <v>Нет п/оц.</v>
      </c>
      <c r="BW63" s="24">
        <f t="shared" si="24"/>
        <v>1</v>
      </c>
      <c r="BX63" s="24">
        <f t="shared" si="25"/>
        <v>5</v>
      </c>
      <c r="BY63" s="24">
        <f t="shared" si="26"/>
        <v>24</v>
      </c>
      <c r="BZ63" s="24">
        <f t="shared" si="27"/>
        <v>30</v>
      </c>
      <c r="CA63" s="25">
        <f t="shared" si="28"/>
        <v>3.3333333333333335</v>
      </c>
      <c r="CB63" s="22"/>
      <c r="CC63" s="22">
        <f t="shared" si="29"/>
        <v>1</v>
      </c>
    </row>
    <row r="64" spans="1:81" ht="18" x14ac:dyDescent="0.25">
      <c r="B64" s="207" t="s">
        <v>278</v>
      </c>
      <c r="C64" s="48" t="s">
        <v>247</v>
      </c>
      <c r="D64" s="56" t="s">
        <v>73</v>
      </c>
      <c r="E64" s="223"/>
      <c r="F64" s="223">
        <v>60</v>
      </c>
      <c r="G64" s="223">
        <v>75</v>
      </c>
      <c r="H64" s="223">
        <v>60</v>
      </c>
      <c r="I64" s="223">
        <v>65</v>
      </c>
      <c r="J64" s="223">
        <v>70</v>
      </c>
      <c r="K64" s="223">
        <v>64</v>
      </c>
      <c r="L64" s="223">
        <v>69</v>
      </c>
      <c r="M64" s="223">
        <v>60</v>
      </c>
      <c r="N64" s="223">
        <v>68</v>
      </c>
      <c r="O64" s="223">
        <v>60</v>
      </c>
      <c r="P64" s="223">
        <v>61</v>
      </c>
      <c r="Q64" s="223">
        <v>64</v>
      </c>
      <c r="R64" s="223">
        <v>60</v>
      </c>
      <c r="S64" s="223"/>
      <c r="T64" s="223"/>
      <c r="U64" s="223"/>
      <c r="V64" s="223"/>
      <c r="W64" s="223"/>
      <c r="X64" s="234"/>
      <c r="Y64" s="223"/>
      <c r="Z64" s="223">
        <v>60</v>
      </c>
      <c r="AA64" s="223">
        <v>60</v>
      </c>
      <c r="AB64" s="223">
        <v>85</v>
      </c>
      <c r="AC64" s="223">
        <v>63</v>
      </c>
      <c r="AD64" s="223">
        <v>60</v>
      </c>
      <c r="AE64" s="224">
        <v>5</v>
      </c>
      <c r="AF64" s="186">
        <v>18</v>
      </c>
      <c r="AG64" s="210"/>
      <c r="AH64" s="210"/>
      <c r="AI64" s="210"/>
      <c r="AJ64" s="186">
        <v>1</v>
      </c>
      <c r="AK64" s="186">
        <v>3</v>
      </c>
      <c r="AL64" s="186">
        <v>35</v>
      </c>
      <c r="AM64" s="186">
        <v>0</v>
      </c>
      <c r="AN64" s="186"/>
      <c r="AO64" s="186"/>
      <c r="AP64" s="186"/>
      <c r="AQ64" s="210"/>
      <c r="AR64" s="221"/>
      <c r="AS64" s="221"/>
      <c r="AT64" s="221"/>
      <c r="AU64" s="221"/>
      <c r="AV64" s="221"/>
      <c r="AW64" s="221"/>
      <c r="AX64" s="221"/>
      <c r="AY64" s="221">
        <v>0</v>
      </c>
      <c r="AZ64" s="221">
        <v>1</v>
      </c>
      <c r="BA64" s="221">
        <v>5</v>
      </c>
      <c r="BB64" s="221">
        <v>0</v>
      </c>
      <c r="BC64" s="221">
        <v>43</v>
      </c>
      <c r="BD64" s="221">
        <v>0</v>
      </c>
      <c r="BE64" s="221">
        <v>0</v>
      </c>
      <c r="BF64" s="222"/>
      <c r="BG64" s="221"/>
      <c r="BH64" s="222"/>
      <c r="BI64" s="221"/>
      <c r="BJ64" s="221"/>
      <c r="BK64" s="221"/>
      <c r="BL64" s="221"/>
      <c r="BM64" s="221"/>
      <c r="BN64" s="221"/>
      <c r="BO64" s="221"/>
      <c r="BP64" s="40">
        <f t="shared" si="17"/>
        <v>65.666666666666671</v>
      </c>
      <c r="BQ64" s="40">
        <f t="shared" si="18"/>
        <v>63.666666666666664</v>
      </c>
      <c r="BR64" s="74">
        <f t="shared" si="19"/>
        <v>64.666666666666671</v>
      </c>
      <c r="BS64" s="74" t="str">
        <f t="shared" si="20"/>
        <v>Нет п/оц.</v>
      </c>
      <c r="BT64" s="74" t="str">
        <f t="shared" si="21"/>
        <v>Нет п/оц.</v>
      </c>
      <c r="BU64" s="74" t="e">
        <f t="shared" si="22"/>
        <v>#DIV/0!</v>
      </c>
      <c r="BV64" s="25" t="str">
        <f t="shared" si="23"/>
        <v>Нет п/оц.</v>
      </c>
      <c r="BW64" s="24">
        <f t="shared" si="24"/>
        <v>0</v>
      </c>
      <c r="BX64" s="24">
        <f t="shared" si="25"/>
        <v>2</v>
      </c>
      <c r="BY64" s="24">
        <f t="shared" si="26"/>
        <v>16</v>
      </c>
      <c r="BZ64" s="24">
        <f t="shared" si="27"/>
        <v>18</v>
      </c>
      <c r="CA64" s="25">
        <f t="shared" si="28"/>
        <v>0</v>
      </c>
      <c r="CB64" s="22"/>
      <c r="CC64" s="22">
        <f t="shared" si="29"/>
        <v>13</v>
      </c>
    </row>
    <row r="65" spans="2:81" ht="18" x14ac:dyDescent="0.25">
      <c r="B65" s="207" t="s">
        <v>279</v>
      </c>
      <c r="C65" s="48" t="s">
        <v>238</v>
      </c>
      <c r="D65" s="56"/>
      <c r="E65" s="223"/>
      <c r="F65" s="223">
        <v>66</v>
      </c>
      <c r="G65" s="223">
        <v>76</v>
      </c>
      <c r="H65" s="223">
        <v>77</v>
      </c>
      <c r="I65" s="223">
        <v>76</v>
      </c>
      <c r="J65" s="223">
        <v>72</v>
      </c>
      <c r="K65" s="223">
        <v>64</v>
      </c>
      <c r="L65" s="223">
        <v>67</v>
      </c>
      <c r="M65" s="223">
        <v>72</v>
      </c>
      <c r="N65" s="223">
        <v>84</v>
      </c>
      <c r="O65" s="223">
        <v>89</v>
      </c>
      <c r="P65" s="223">
        <v>67</v>
      </c>
      <c r="Q65" s="223">
        <v>68</v>
      </c>
      <c r="R65" s="223">
        <v>65</v>
      </c>
      <c r="S65" s="223"/>
      <c r="T65" s="223"/>
      <c r="U65" s="223"/>
      <c r="V65" s="223"/>
      <c r="W65" s="223"/>
      <c r="X65" s="234"/>
      <c r="Y65" s="223"/>
      <c r="Z65" s="223">
        <v>75</v>
      </c>
      <c r="AA65" s="223">
        <v>65</v>
      </c>
      <c r="AB65" s="223">
        <v>100</v>
      </c>
      <c r="AC65" s="223">
        <v>83</v>
      </c>
      <c r="AD65" s="223">
        <v>78</v>
      </c>
      <c r="AE65" s="224">
        <v>89</v>
      </c>
      <c r="AF65" s="186">
        <v>91</v>
      </c>
      <c r="AG65" s="210"/>
      <c r="AH65" s="210"/>
      <c r="AI65" s="210"/>
      <c r="AJ65" s="186">
        <v>74</v>
      </c>
      <c r="AK65" s="186">
        <v>98</v>
      </c>
      <c r="AL65" s="186">
        <v>91</v>
      </c>
      <c r="AM65" s="186">
        <v>80</v>
      </c>
      <c r="AN65" s="186"/>
      <c r="AO65" s="186"/>
      <c r="AP65" s="186"/>
      <c r="AQ65" s="210"/>
      <c r="AR65" s="221"/>
      <c r="AS65" s="221"/>
      <c r="AT65" s="221"/>
      <c r="AU65" s="221"/>
      <c r="AV65" s="221"/>
      <c r="AW65" s="221"/>
      <c r="AX65" s="221"/>
      <c r="AY65" s="221">
        <v>74</v>
      </c>
      <c r="AZ65" s="221">
        <v>82</v>
      </c>
      <c r="BA65" s="221">
        <v>82</v>
      </c>
      <c r="BB65" s="221">
        <v>87</v>
      </c>
      <c r="BC65" s="221">
        <v>95</v>
      </c>
      <c r="BD65" s="221">
        <v>74</v>
      </c>
      <c r="BE65" s="221">
        <v>84</v>
      </c>
      <c r="BF65" s="222"/>
      <c r="BG65" s="221"/>
      <c r="BH65" s="222"/>
      <c r="BI65" s="221"/>
      <c r="BJ65" s="221"/>
      <c r="BK65" s="221"/>
      <c r="BL65" s="221"/>
      <c r="BM65" s="221"/>
      <c r="BN65" s="221"/>
      <c r="BO65" s="221"/>
      <c r="BP65" s="40">
        <f t="shared" si="17"/>
        <v>71.833333333333329</v>
      </c>
      <c r="BQ65" s="40">
        <f t="shared" si="18"/>
        <v>74.5</v>
      </c>
      <c r="BR65" s="74">
        <f t="shared" si="19"/>
        <v>77.666666666666671</v>
      </c>
      <c r="BS65" s="74">
        <f t="shared" si="20"/>
        <v>87.166666666666671</v>
      </c>
      <c r="BT65" s="74">
        <f t="shared" si="21"/>
        <v>82.571428571428569</v>
      </c>
      <c r="BU65" s="74" t="e">
        <f t="shared" si="22"/>
        <v>#DIV/0!</v>
      </c>
      <c r="BV65" s="25">
        <f t="shared" si="23"/>
        <v>78.870967741935488</v>
      </c>
      <c r="BW65" s="24">
        <f t="shared" si="24"/>
        <v>5</v>
      </c>
      <c r="BX65" s="24">
        <f t="shared" si="25"/>
        <v>17</v>
      </c>
      <c r="BY65" s="24">
        <f t="shared" si="26"/>
        <v>9</v>
      </c>
      <c r="BZ65" s="24">
        <f t="shared" si="27"/>
        <v>31</v>
      </c>
      <c r="CA65" s="25">
        <f t="shared" si="28"/>
        <v>16.129032258064516</v>
      </c>
      <c r="CB65" s="22"/>
      <c r="CC65" s="22">
        <f t="shared" si="29"/>
        <v>0</v>
      </c>
    </row>
    <row r="66" spans="2:81" ht="18" x14ac:dyDescent="0.25">
      <c r="B66" s="207" t="s">
        <v>280</v>
      </c>
      <c r="C66" s="48" t="s">
        <v>238</v>
      </c>
      <c r="D66" s="56"/>
      <c r="E66" s="223"/>
      <c r="F66" s="223">
        <v>60</v>
      </c>
      <c r="G66" s="223">
        <v>78</v>
      </c>
      <c r="H66" s="223">
        <v>68</v>
      </c>
      <c r="I66" s="223">
        <v>70</v>
      </c>
      <c r="J66" s="223">
        <v>76</v>
      </c>
      <c r="K66" s="223">
        <v>69</v>
      </c>
      <c r="L66" s="223">
        <v>70</v>
      </c>
      <c r="M66" s="223">
        <v>68</v>
      </c>
      <c r="N66" s="223">
        <v>77</v>
      </c>
      <c r="O66" s="223">
        <v>60</v>
      </c>
      <c r="P66" s="223">
        <v>75</v>
      </c>
      <c r="Q66" s="223">
        <v>62</v>
      </c>
      <c r="R66" s="223">
        <v>61</v>
      </c>
      <c r="S66" s="223"/>
      <c r="T66" s="223"/>
      <c r="U66" s="223"/>
      <c r="V66" s="223"/>
      <c r="W66" s="223"/>
      <c r="X66" s="234"/>
      <c r="Y66" s="223"/>
      <c r="Z66" s="223">
        <v>72</v>
      </c>
      <c r="AA66" s="223">
        <v>60</v>
      </c>
      <c r="AB66" s="223">
        <v>100</v>
      </c>
      <c r="AC66" s="223">
        <v>90</v>
      </c>
      <c r="AD66" s="223">
        <v>68</v>
      </c>
      <c r="AE66" s="224">
        <v>82</v>
      </c>
      <c r="AF66" s="186">
        <v>87</v>
      </c>
      <c r="AG66" s="210"/>
      <c r="AH66" s="210"/>
      <c r="AI66" s="210"/>
      <c r="AJ66" s="186">
        <v>73</v>
      </c>
      <c r="AK66" s="186">
        <v>93</v>
      </c>
      <c r="AL66" s="186">
        <v>87</v>
      </c>
      <c r="AM66" s="186">
        <v>84</v>
      </c>
      <c r="AN66" s="186"/>
      <c r="AO66" s="186"/>
      <c r="AP66" s="186"/>
      <c r="AQ66" s="210"/>
      <c r="AR66" s="221"/>
      <c r="AS66" s="221"/>
      <c r="AT66" s="221"/>
      <c r="AU66" s="221"/>
      <c r="AV66" s="221"/>
      <c r="AW66" s="221"/>
      <c r="AX66" s="221"/>
      <c r="AY66" s="221">
        <v>64</v>
      </c>
      <c r="AZ66" s="221">
        <v>79</v>
      </c>
      <c r="BA66" s="221">
        <v>62</v>
      </c>
      <c r="BB66" s="221">
        <v>82</v>
      </c>
      <c r="BC66" s="221">
        <v>87</v>
      </c>
      <c r="BD66" s="221">
        <v>62</v>
      </c>
      <c r="BE66" s="221">
        <v>70</v>
      </c>
      <c r="BF66" s="222"/>
      <c r="BG66" s="221"/>
      <c r="BH66" s="222"/>
      <c r="BI66" s="221"/>
      <c r="BJ66" s="221"/>
      <c r="BK66" s="221"/>
      <c r="BL66" s="221"/>
      <c r="BM66" s="221"/>
      <c r="BN66" s="221"/>
      <c r="BO66" s="221"/>
      <c r="BP66" s="40">
        <f t="shared" si="17"/>
        <v>70.166666666666671</v>
      </c>
      <c r="BQ66" s="40">
        <f t="shared" si="18"/>
        <v>68.666666666666671</v>
      </c>
      <c r="BR66" s="74">
        <f t="shared" si="19"/>
        <v>75.166666666666671</v>
      </c>
      <c r="BS66" s="74">
        <f t="shared" si="20"/>
        <v>84.333333333333329</v>
      </c>
      <c r="BT66" s="74">
        <f t="shared" si="21"/>
        <v>72.285714285714292</v>
      </c>
      <c r="BU66" s="74" t="e">
        <f t="shared" si="22"/>
        <v>#DIV/0!</v>
      </c>
      <c r="BV66" s="25">
        <f t="shared" si="23"/>
        <v>74.064516129032256</v>
      </c>
      <c r="BW66" s="24">
        <f t="shared" si="24"/>
        <v>3</v>
      </c>
      <c r="BX66" s="24">
        <f t="shared" si="25"/>
        <v>11</v>
      </c>
      <c r="BY66" s="24">
        <f t="shared" si="26"/>
        <v>17</v>
      </c>
      <c r="BZ66" s="24">
        <f t="shared" si="27"/>
        <v>31</v>
      </c>
      <c r="CA66" s="25">
        <f t="shared" si="28"/>
        <v>9.67741935483871</v>
      </c>
      <c r="CB66" s="22"/>
      <c r="CC66" s="22">
        <f t="shared" si="29"/>
        <v>0</v>
      </c>
    </row>
    <row r="67" spans="2:81" ht="18" x14ac:dyDescent="0.25">
      <c r="B67" s="207" t="s">
        <v>281</v>
      </c>
      <c r="C67" s="48" t="s">
        <v>276</v>
      </c>
      <c r="D67" s="56" t="s">
        <v>73</v>
      </c>
      <c r="E67" s="223"/>
      <c r="F67" s="223">
        <v>60</v>
      </c>
      <c r="G67" s="223">
        <v>97</v>
      </c>
      <c r="H67" s="223">
        <v>67</v>
      </c>
      <c r="I67" s="223">
        <v>77</v>
      </c>
      <c r="J67" s="223">
        <v>76</v>
      </c>
      <c r="K67" s="223">
        <v>79</v>
      </c>
      <c r="L67" s="223">
        <v>64</v>
      </c>
      <c r="M67" s="223">
        <v>60</v>
      </c>
      <c r="N67" s="223">
        <v>70</v>
      </c>
      <c r="O67" s="223">
        <v>60</v>
      </c>
      <c r="P67" s="223">
        <v>60</v>
      </c>
      <c r="Q67" s="223">
        <v>62</v>
      </c>
      <c r="R67" s="223">
        <v>60</v>
      </c>
      <c r="S67" s="223"/>
      <c r="T67" s="223"/>
      <c r="U67" s="223"/>
      <c r="V67" s="223"/>
      <c r="W67" s="223"/>
      <c r="X67" s="234"/>
      <c r="Y67" s="223"/>
      <c r="Z67" s="223">
        <v>60</v>
      </c>
      <c r="AA67" s="223">
        <v>60</v>
      </c>
      <c r="AB67" s="223">
        <v>65</v>
      </c>
      <c r="AC67" s="223">
        <v>60</v>
      </c>
      <c r="AD67" s="223">
        <v>60</v>
      </c>
      <c r="AE67" s="224">
        <v>60</v>
      </c>
      <c r="AF67" s="186">
        <v>61</v>
      </c>
      <c r="AG67" s="210"/>
      <c r="AH67" s="210"/>
      <c r="AI67" s="210"/>
      <c r="AJ67" s="186">
        <v>60</v>
      </c>
      <c r="AK67" s="186">
        <v>62</v>
      </c>
      <c r="AL67" s="186">
        <v>74</v>
      </c>
      <c r="AM67" s="186">
        <v>69</v>
      </c>
      <c r="AN67" s="186"/>
      <c r="AO67" s="186"/>
      <c r="AP67" s="186"/>
      <c r="AQ67" s="210"/>
      <c r="AR67" s="221"/>
      <c r="AS67" s="221"/>
      <c r="AT67" s="221"/>
      <c r="AU67" s="221"/>
      <c r="AV67" s="221"/>
      <c r="AW67" s="221"/>
      <c r="AX67" s="221"/>
      <c r="AY67" s="221">
        <v>60</v>
      </c>
      <c r="AZ67" s="221">
        <v>60</v>
      </c>
      <c r="BA67" s="221">
        <v>60</v>
      </c>
      <c r="BB67" s="221">
        <v>0</v>
      </c>
      <c r="BC67" s="221">
        <v>70</v>
      </c>
      <c r="BD67" s="221">
        <v>60</v>
      </c>
      <c r="BE67" s="221">
        <v>76</v>
      </c>
      <c r="BF67" s="222"/>
      <c r="BG67" s="221"/>
      <c r="BH67" s="222"/>
      <c r="BI67" s="221"/>
      <c r="BJ67" s="221"/>
      <c r="BK67" s="221"/>
      <c r="BL67" s="221"/>
      <c r="BM67" s="221"/>
      <c r="BN67" s="221"/>
      <c r="BO67" s="221"/>
      <c r="BP67" s="40">
        <f t="shared" si="17"/>
        <v>76</v>
      </c>
      <c r="BQ67" s="40">
        <f t="shared" si="18"/>
        <v>62.666666666666664</v>
      </c>
      <c r="BR67" s="74">
        <f t="shared" si="19"/>
        <v>60.833333333333336</v>
      </c>
      <c r="BS67" s="74">
        <f t="shared" si="20"/>
        <v>64.333333333333329</v>
      </c>
      <c r="BT67" s="74" t="str">
        <f t="shared" si="21"/>
        <v>Нет п/оц.</v>
      </c>
      <c r="BU67" s="74" t="e">
        <f t="shared" si="22"/>
        <v>#DIV/0!</v>
      </c>
      <c r="BV67" s="25" t="str">
        <f t="shared" si="23"/>
        <v>Нет п/оц.</v>
      </c>
      <c r="BW67" s="24">
        <f t="shared" si="24"/>
        <v>1</v>
      </c>
      <c r="BX67" s="24">
        <f t="shared" si="25"/>
        <v>5</v>
      </c>
      <c r="BY67" s="24">
        <f t="shared" si="26"/>
        <v>24</v>
      </c>
      <c r="BZ67" s="24">
        <f t="shared" si="27"/>
        <v>30</v>
      </c>
      <c r="CA67" s="25">
        <f t="shared" si="28"/>
        <v>3.3333333333333335</v>
      </c>
      <c r="CB67" s="22"/>
      <c r="CC67" s="22">
        <f t="shared" si="29"/>
        <v>1</v>
      </c>
    </row>
    <row r="68" spans="2:81" ht="18" x14ac:dyDescent="0.25">
      <c r="B68" s="207" t="s">
        <v>282</v>
      </c>
      <c r="C68" s="48" t="s">
        <v>238</v>
      </c>
      <c r="D68" s="56" t="s">
        <v>73</v>
      </c>
      <c r="E68" s="223"/>
      <c r="F68" s="223">
        <v>60</v>
      </c>
      <c r="G68" s="223">
        <v>38</v>
      </c>
      <c r="H68" s="223">
        <v>28</v>
      </c>
      <c r="I68" s="223">
        <v>63</v>
      </c>
      <c r="J68" s="223">
        <v>60</v>
      </c>
      <c r="K68" s="223">
        <v>60</v>
      </c>
      <c r="L68" s="223">
        <v>60</v>
      </c>
      <c r="M68" s="223">
        <v>37</v>
      </c>
      <c r="N68" s="223">
        <v>60</v>
      </c>
      <c r="O68" s="223">
        <v>60</v>
      </c>
      <c r="P68" s="223">
        <v>67</v>
      </c>
      <c r="Q68" s="223">
        <v>70</v>
      </c>
      <c r="R68" s="223">
        <v>60</v>
      </c>
      <c r="S68" s="223"/>
      <c r="T68" s="223"/>
      <c r="U68" s="223"/>
      <c r="V68" s="223"/>
      <c r="W68" s="223"/>
      <c r="X68" s="234"/>
      <c r="Y68" s="223"/>
      <c r="Z68" s="223">
        <v>60</v>
      </c>
      <c r="AA68" s="223">
        <v>60</v>
      </c>
      <c r="AB68" s="223">
        <v>88</v>
      </c>
      <c r="AC68" s="223">
        <v>61</v>
      </c>
      <c r="AD68" s="223">
        <v>60</v>
      </c>
      <c r="AE68" s="224">
        <v>60</v>
      </c>
      <c r="AF68" s="186">
        <v>66</v>
      </c>
      <c r="AG68" s="210"/>
      <c r="AH68" s="210"/>
      <c r="AI68" s="210"/>
      <c r="AJ68" s="186">
        <v>60</v>
      </c>
      <c r="AK68" s="186">
        <v>65</v>
      </c>
      <c r="AL68" s="186">
        <v>60</v>
      </c>
      <c r="AM68" s="186">
        <v>63</v>
      </c>
      <c r="AN68" s="186"/>
      <c r="AO68" s="186"/>
      <c r="AP68" s="186"/>
      <c r="AQ68" s="210"/>
      <c r="AR68" s="221"/>
      <c r="AS68" s="221"/>
      <c r="AT68" s="221"/>
      <c r="AU68" s="221"/>
      <c r="AV68" s="221"/>
      <c r="AW68" s="221"/>
      <c r="AX68" s="221"/>
      <c r="AY68" s="221">
        <v>0</v>
      </c>
      <c r="AZ68" s="221">
        <v>2</v>
      </c>
      <c r="BA68" s="221">
        <v>5</v>
      </c>
      <c r="BB68" s="222">
        <v>0</v>
      </c>
      <c r="BC68" s="221">
        <v>42</v>
      </c>
      <c r="BD68" s="222">
        <v>6</v>
      </c>
      <c r="BE68" s="222">
        <v>0</v>
      </c>
      <c r="BF68" s="222"/>
      <c r="BG68" s="221"/>
      <c r="BH68" s="222"/>
      <c r="BI68" s="221"/>
      <c r="BJ68" s="221"/>
      <c r="BK68" s="221"/>
      <c r="BL68" s="221"/>
      <c r="BM68" s="221"/>
      <c r="BN68" s="221"/>
      <c r="BO68" s="221"/>
      <c r="BP68" s="40" t="str">
        <f t="shared" si="17"/>
        <v>Нет п/оц.</v>
      </c>
      <c r="BQ68" s="40" t="str">
        <f t="shared" si="18"/>
        <v>Нет п/оц.</v>
      </c>
      <c r="BR68" s="74">
        <f t="shared" si="19"/>
        <v>64.833333333333329</v>
      </c>
      <c r="BS68" s="74">
        <f t="shared" si="20"/>
        <v>62.333333333333336</v>
      </c>
      <c r="BT68" s="74" t="str">
        <f t="shared" si="21"/>
        <v>Нет п/оц.</v>
      </c>
      <c r="BU68" s="74" t="e">
        <f t="shared" si="22"/>
        <v>#DIV/0!</v>
      </c>
      <c r="BV68" s="25" t="str">
        <f t="shared" si="23"/>
        <v>Нет п/оц.</v>
      </c>
      <c r="BW68" s="24">
        <f t="shared" si="24"/>
        <v>0</v>
      </c>
      <c r="BX68" s="24">
        <f t="shared" si="25"/>
        <v>1</v>
      </c>
      <c r="BY68" s="24">
        <f t="shared" si="26"/>
        <v>20</v>
      </c>
      <c r="BZ68" s="24">
        <f t="shared" si="27"/>
        <v>21</v>
      </c>
      <c r="CA68" s="25">
        <f t="shared" si="28"/>
        <v>0</v>
      </c>
      <c r="CB68" s="22"/>
      <c r="CC68" s="22">
        <f t="shared" si="29"/>
        <v>10</v>
      </c>
    </row>
    <row r="69" spans="2:81" ht="18" x14ac:dyDescent="0.25">
      <c r="B69" s="207" t="s">
        <v>283</v>
      </c>
      <c r="C69" s="48" t="s">
        <v>277</v>
      </c>
      <c r="D69" s="56" t="s">
        <v>73</v>
      </c>
      <c r="E69" s="223"/>
      <c r="F69" s="223">
        <v>83</v>
      </c>
      <c r="G69" s="223">
        <v>91</v>
      </c>
      <c r="H69" s="223">
        <v>60</v>
      </c>
      <c r="I69" s="223">
        <v>70</v>
      </c>
      <c r="J69" s="223">
        <v>66</v>
      </c>
      <c r="K69" s="223">
        <v>65</v>
      </c>
      <c r="L69" s="223">
        <v>71</v>
      </c>
      <c r="M69" s="223">
        <v>72</v>
      </c>
      <c r="N69" s="223">
        <v>85</v>
      </c>
      <c r="O69" s="223">
        <v>80</v>
      </c>
      <c r="P69" s="223">
        <v>80</v>
      </c>
      <c r="Q69" s="223">
        <v>62</v>
      </c>
      <c r="R69" s="223">
        <v>61</v>
      </c>
      <c r="S69" s="223"/>
      <c r="T69" s="223"/>
      <c r="U69" s="223"/>
      <c r="V69" s="223"/>
      <c r="W69" s="223"/>
      <c r="X69" s="234"/>
      <c r="Y69" s="223"/>
      <c r="Z69" s="223">
        <v>75</v>
      </c>
      <c r="AA69" s="223">
        <v>61</v>
      </c>
      <c r="AB69" s="223">
        <v>100</v>
      </c>
      <c r="AC69" s="223">
        <v>70</v>
      </c>
      <c r="AD69" s="223">
        <v>65</v>
      </c>
      <c r="AE69" s="224">
        <v>68</v>
      </c>
      <c r="AF69" s="186">
        <v>64</v>
      </c>
      <c r="AG69" s="210"/>
      <c r="AH69" s="210"/>
      <c r="AI69" s="210"/>
      <c r="AJ69" s="186">
        <v>60</v>
      </c>
      <c r="AK69" s="186">
        <v>78</v>
      </c>
      <c r="AL69" s="186">
        <v>63</v>
      </c>
      <c r="AM69" s="186">
        <v>60</v>
      </c>
      <c r="AN69" s="186"/>
      <c r="AO69" s="186"/>
      <c r="AP69" s="186"/>
      <c r="AQ69" s="210"/>
      <c r="AR69" s="221"/>
      <c r="AS69" s="221"/>
      <c r="AT69" s="221"/>
      <c r="AU69" s="221"/>
      <c r="AV69" s="221"/>
      <c r="AW69" s="221"/>
      <c r="AX69" s="221"/>
      <c r="AY69" s="221">
        <v>60</v>
      </c>
      <c r="AZ69" s="221">
        <v>83</v>
      </c>
      <c r="BA69" s="221">
        <v>74</v>
      </c>
      <c r="BB69" s="221">
        <v>80</v>
      </c>
      <c r="BC69" s="221">
        <v>83</v>
      </c>
      <c r="BD69" s="221">
        <v>60</v>
      </c>
      <c r="BE69" s="221">
        <v>76</v>
      </c>
      <c r="BF69" s="222"/>
      <c r="BG69" s="221"/>
      <c r="BH69" s="222"/>
      <c r="BI69" s="221"/>
      <c r="BJ69" s="221"/>
      <c r="BK69" s="221"/>
      <c r="BL69" s="221"/>
      <c r="BM69" s="221"/>
      <c r="BN69" s="221"/>
      <c r="BO69" s="221"/>
      <c r="BP69" s="40">
        <f t="shared" si="17"/>
        <v>72.5</v>
      </c>
      <c r="BQ69" s="40">
        <f t="shared" si="18"/>
        <v>75</v>
      </c>
      <c r="BR69" s="74">
        <f t="shared" si="19"/>
        <v>72</v>
      </c>
      <c r="BS69" s="74">
        <f t="shared" si="20"/>
        <v>65.5</v>
      </c>
      <c r="BT69" s="74">
        <f t="shared" si="21"/>
        <v>73.714285714285708</v>
      </c>
      <c r="BU69" s="74" t="e">
        <f t="shared" si="22"/>
        <v>#DIV/0!</v>
      </c>
      <c r="BV69" s="25">
        <f t="shared" si="23"/>
        <v>71.806451612903231</v>
      </c>
      <c r="BW69" s="24">
        <f t="shared" si="24"/>
        <v>2</v>
      </c>
      <c r="BX69" s="24">
        <f t="shared" si="25"/>
        <v>11</v>
      </c>
      <c r="BY69" s="24">
        <f t="shared" si="26"/>
        <v>18</v>
      </c>
      <c r="BZ69" s="24">
        <f t="shared" si="27"/>
        <v>31</v>
      </c>
      <c r="CA69" s="25">
        <f t="shared" si="28"/>
        <v>6.4516129032258061</v>
      </c>
      <c r="CB69" s="22"/>
      <c r="CC69" s="22">
        <f t="shared" si="29"/>
        <v>0</v>
      </c>
    </row>
    <row r="70" spans="2:81" ht="18" x14ac:dyDescent="0.25">
      <c r="B70" s="207" t="s">
        <v>285</v>
      </c>
      <c r="C70" s="48" t="s">
        <v>238</v>
      </c>
      <c r="D70" s="56" t="s">
        <v>73</v>
      </c>
      <c r="E70" s="223"/>
      <c r="F70" s="223">
        <v>74</v>
      </c>
      <c r="G70" s="223">
        <v>90</v>
      </c>
      <c r="H70" s="223">
        <v>84</v>
      </c>
      <c r="I70" s="223">
        <v>68</v>
      </c>
      <c r="J70" s="223">
        <v>67</v>
      </c>
      <c r="K70" s="223">
        <v>72</v>
      </c>
      <c r="L70" s="223">
        <v>68</v>
      </c>
      <c r="M70" s="223">
        <v>83</v>
      </c>
      <c r="N70" s="223">
        <v>79</v>
      </c>
      <c r="O70" s="223">
        <v>80</v>
      </c>
      <c r="P70" s="223">
        <v>65</v>
      </c>
      <c r="Q70" s="223">
        <v>72</v>
      </c>
      <c r="R70" s="223">
        <v>60</v>
      </c>
      <c r="S70" s="223"/>
      <c r="T70" s="223"/>
      <c r="U70" s="223"/>
      <c r="V70" s="223"/>
      <c r="W70" s="223"/>
      <c r="X70" s="234"/>
      <c r="Y70" s="223"/>
      <c r="Z70" s="223">
        <v>60</v>
      </c>
      <c r="AA70" s="223">
        <v>65</v>
      </c>
      <c r="AB70" s="223">
        <v>65</v>
      </c>
      <c r="AC70" s="223">
        <v>60</v>
      </c>
      <c r="AD70" s="223">
        <v>75</v>
      </c>
      <c r="AE70" s="224">
        <v>73</v>
      </c>
      <c r="AF70" s="186">
        <v>70</v>
      </c>
      <c r="AG70" s="210"/>
      <c r="AH70" s="210"/>
      <c r="AI70" s="210"/>
      <c r="AJ70" s="186">
        <v>64</v>
      </c>
      <c r="AK70" s="186">
        <v>93</v>
      </c>
      <c r="AL70" s="186">
        <v>97</v>
      </c>
      <c r="AM70" s="186">
        <v>77</v>
      </c>
      <c r="AN70" s="186"/>
      <c r="AO70" s="186"/>
      <c r="AP70" s="186"/>
      <c r="AQ70" s="210"/>
      <c r="AR70" s="221"/>
      <c r="AS70" s="221"/>
      <c r="AT70" s="221"/>
      <c r="AU70" s="221"/>
      <c r="AV70" s="221"/>
      <c r="AW70" s="221"/>
      <c r="AX70" s="221"/>
      <c r="AY70" s="221">
        <v>63</v>
      </c>
      <c r="AZ70" s="221">
        <v>60</v>
      </c>
      <c r="BA70" s="221">
        <v>60</v>
      </c>
      <c r="BB70" s="221">
        <v>74</v>
      </c>
      <c r="BC70" s="221">
        <v>77</v>
      </c>
      <c r="BD70" s="221">
        <v>60</v>
      </c>
      <c r="BE70" s="221">
        <v>75</v>
      </c>
      <c r="BF70" s="222"/>
      <c r="BG70" s="221"/>
      <c r="BH70" s="222"/>
      <c r="BI70" s="221"/>
      <c r="BJ70" s="221"/>
      <c r="BK70" s="221"/>
      <c r="BL70" s="221"/>
      <c r="BM70" s="221"/>
      <c r="BN70" s="221"/>
      <c r="BO70" s="221"/>
      <c r="BP70" s="40">
        <f t="shared" si="17"/>
        <v>75.833333333333329</v>
      </c>
      <c r="BQ70" s="40">
        <f t="shared" si="18"/>
        <v>74.5</v>
      </c>
      <c r="BR70" s="74">
        <f t="shared" si="19"/>
        <v>64.166666666666671</v>
      </c>
      <c r="BS70" s="74">
        <f t="shared" si="20"/>
        <v>79</v>
      </c>
      <c r="BT70" s="74">
        <f t="shared" si="21"/>
        <v>67</v>
      </c>
      <c r="BU70" s="74" t="e">
        <f t="shared" si="22"/>
        <v>#DIV/0!</v>
      </c>
      <c r="BV70" s="25">
        <f t="shared" si="23"/>
        <v>71.935483870967744</v>
      </c>
      <c r="BW70" s="24">
        <f t="shared" si="24"/>
        <v>3</v>
      </c>
      <c r="BX70" s="24">
        <f t="shared" si="25"/>
        <v>10</v>
      </c>
      <c r="BY70" s="24">
        <f t="shared" si="26"/>
        <v>18</v>
      </c>
      <c r="BZ70" s="24">
        <f t="shared" si="27"/>
        <v>31</v>
      </c>
      <c r="CA70" s="25">
        <f t="shared" si="28"/>
        <v>9.67741935483871</v>
      </c>
      <c r="CB70" s="22"/>
      <c r="CC70" s="22"/>
    </row>
    <row r="71" spans="2:81" ht="18" x14ac:dyDescent="0.25">
      <c r="B71" s="207" t="s">
        <v>286</v>
      </c>
      <c r="C71" s="48" t="s">
        <v>277</v>
      </c>
      <c r="D71" s="56" t="s">
        <v>73</v>
      </c>
      <c r="E71" s="223"/>
      <c r="F71" s="223">
        <v>64</v>
      </c>
      <c r="G71" s="223">
        <v>60</v>
      </c>
      <c r="H71" s="223">
        <v>60</v>
      </c>
      <c r="I71" s="223">
        <v>62</v>
      </c>
      <c r="J71" s="223">
        <v>63</v>
      </c>
      <c r="K71" s="223">
        <v>60</v>
      </c>
      <c r="L71" s="223">
        <v>62</v>
      </c>
      <c r="M71" s="223">
        <v>60</v>
      </c>
      <c r="N71" s="223">
        <v>60</v>
      </c>
      <c r="O71" s="223">
        <v>60</v>
      </c>
      <c r="P71" s="223">
        <v>60</v>
      </c>
      <c r="Q71" s="223">
        <v>62</v>
      </c>
      <c r="R71" s="223">
        <v>64</v>
      </c>
      <c r="S71" s="223"/>
      <c r="T71" s="223"/>
      <c r="U71" s="223"/>
      <c r="V71" s="223"/>
      <c r="W71" s="223"/>
      <c r="X71" s="234"/>
      <c r="Y71" s="223"/>
      <c r="Z71" s="223">
        <v>68</v>
      </c>
      <c r="AA71" s="223">
        <v>63</v>
      </c>
      <c r="AB71" s="223">
        <v>94</v>
      </c>
      <c r="AC71" s="223">
        <v>70</v>
      </c>
      <c r="AD71" s="223">
        <v>65</v>
      </c>
      <c r="AE71" s="224">
        <v>75</v>
      </c>
      <c r="AF71" s="186">
        <v>70</v>
      </c>
      <c r="AG71" s="210"/>
      <c r="AH71" s="210"/>
      <c r="AI71" s="210"/>
      <c r="AJ71" s="186">
        <v>62</v>
      </c>
      <c r="AK71" s="186">
        <v>68</v>
      </c>
      <c r="AL71" s="186">
        <v>77</v>
      </c>
      <c r="AM71" s="186">
        <v>74</v>
      </c>
      <c r="AN71" s="186"/>
      <c r="AO71" s="186"/>
      <c r="AP71" s="186"/>
      <c r="AQ71" s="210"/>
      <c r="AR71" s="221"/>
      <c r="AS71" s="221"/>
      <c r="AT71" s="221"/>
      <c r="AU71" s="221"/>
      <c r="AV71" s="221"/>
      <c r="AW71" s="221"/>
      <c r="AX71" s="221"/>
      <c r="AY71" s="221">
        <v>72</v>
      </c>
      <c r="AZ71" s="221">
        <v>69</v>
      </c>
      <c r="BA71" s="221">
        <v>66</v>
      </c>
      <c r="BB71" s="221">
        <v>60</v>
      </c>
      <c r="BC71" s="221">
        <v>64</v>
      </c>
      <c r="BD71" s="221">
        <v>60</v>
      </c>
      <c r="BE71" s="221">
        <v>61</v>
      </c>
      <c r="BF71" s="222"/>
      <c r="BG71" s="221"/>
      <c r="BH71" s="222"/>
      <c r="BI71" s="221"/>
      <c r="BJ71" s="221"/>
      <c r="BK71" s="221"/>
      <c r="BL71" s="221"/>
      <c r="BM71" s="221"/>
      <c r="BN71" s="221"/>
      <c r="BO71" s="221"/>
      <c r="BP71" s="40">
        <f t="shared" si="17"/>
        <v>61.5</v>
      </c>
      <c r="BQ71" s="40">
        <f t="shared" si="18"/>
        <v>60.666666666666664</v>
      </c>
      <c r="BR71" s="74">
        <f t="shared" si="19"/>
        <v>70.666666666666671</v>
      </c>
      <c r="BS71" s="74">
        <f t="shared" si="20"/>
        <v>71</v>
      </c>
      <c r="BT71" s="74">
        <f t="shared" si="21"/>
        <v>64.571428571428569</v>
      </c>
      <c r="BU71" s="74" t="e">
        <f t="shared" si="22"/>
        <v>#DIV/0!</v>
      </c>
      <c r="BV71" s="25">
        <f t="shared" si="23"/>
        <v>65.645161290322577</v>
      </c>
      <c r="BW71" s="24">
        <f t="shared" si="24"/>
        <v>1</v>
      </c>
      <c r="BX71" s="24">
        <f t="shared" si="25"/>
        <v>3</v>
      </c>
      <c r="BY71" s="24">
        <f t="shared" si="26"/>
        <v>27</v>
      </c>
      <c r="BZ71" s="24">
        <f t="shared" si="27"/>
        <v>31</v>
      </c>
      <c r="CA71" s="25">
        <f t="shared" si="28"/>
        <v>3.225806451612903</v>
      </c>
    </row>
    <row r="72" spans="2:81" ht="18" x14ac:dyDescent="0.25">
      <c r="B72" s="207" t="s">
        <v>287</v>
      </c>
      <c r="C72" s="48" t="s">
        <v>277</v>
      </c>
      <c r="D72" s="56" t="s">
        <v>73</v>
      </c>
      <c r="E72" s="223"/>
      <c r="F72" s="223">
        <v>60</v>
      </c>
      <c r="G72" s="223">
        <v>75</v>
      </c>
      <c r="H72" s="223">
        <v>61</v>
      </c>
      <c r="I72" s="223">
        <v>67</v>
      </c>
      <c r="J72" s="223">
        <v>61</v>
      </c>
      <c r="K72" s="223">
        <v>69</v>
      </c>
      <c r="L72" s="223">
        <v>65</v>
      </c>
      <c r="M72" s="223">
        <v>62</v>
      </c>
      <c r="N72" s="223">
        <v>70</v>
      </c>
      <c r="O72" s="223">
        <v>60</v>
      </c>
      <c r="P72" s="223">
        <v>61</v>
      </c>
      <c r="Q72" s="223">
        <v>62</v>
      </c>
      <c r="R72" s="223">
        <v>62</v>
      </c>
      <c r="S72" s="223"/>
      <c r="T72" s="223"/>
      <c r="U72" s="223"/>
      <c r="V72" s="223">
        <v>60</v>
      </c>
      <c r="W72" s="223"/>
      <c r="X72" s="234"/>
      <c r="Y72" s="223"/>
      <c r="Z72" s="223"/>
      <c r="AA72" s="223">
        <v>65</v>
      </c>
      <c r="AB72" s="223">
        <v>94</v>
      </c>
      <c r="AC72" s="223">
        <v>63</v>
      </c>
      <c r="AD72" s="223">
        <v>66</v>
      </c>
      <c r="AE72" s="224">
        <v>70</v>
      </c>
      <c r="AF72" s="186">
        <v>71</v>
      </c>
      <c r="AG72" s="210"/>
      <c r="AH72" s="210"/>
      <c r="AI72" s="210"/>
      <c r="AJ72" s="186"/>
      <c r="AK72" s="186">
        <v>83</v>
      </c>
      <c r="AL72" s="186">
        <v>67</v>
      </c>
      <c r="AM72" s="186">
        <v>84</v>
      </c>
      <c r="AN72" s="186">
        <v>65</v>
      </c>
      <c r="AO72" s="186"/>
      <c r="AP72" s="186"/>
      <c r="AQ72" s="210"/>
      <c r="AR72" s="221"/>
      <c r="AS72" s="221"/>
      <c r="AT72" s="221"/>
      <c r="AU72" s="221"/>
      <c r="AV72" s="221">
        <v>60</v>
      </c>
      <c r="AW72" s="221"/>
      <c r="AX72" s="221"/>
      <c r="AY72" s="221"/>
      <c r="AZ72" s="221">
        <v>60</v>
      </c>
      <c r="BA72" s="221">
        <v>60</v>
      </c>
      <c r="BB72" s="221">
        <v>60</v>
      </c>
      <c r="BC72" s="221">
        <v>72</v>
      </c>
      <c r="BD72" s="221">
        <v>60</v>
      </c>
      <c r="BE72" s="221">
        <v>68</v>
      </c>
      <c r="BF72" s="222"/>
      <c r="BG72" s="221"/>
      <c r="BH72" s="222"/>
      <c r="BI72" s="221"/>
      <c r="BJ72" s="221"/>
      <c r="BK72" s="221"/>
      <c r="BL72" s="221"/>
      <c r="BM72" s="221"/>
      <c r="BN72" s="221"/>
      <c r="BO72" s="221"/>
      <c r="BP72" s="40">
        <f t="shared" ref="BP72:BP78" si="30">IF(COUNTIF(E72:K72,"&gt;59")=COUNTA(E72:K72),(IF(COUNTA(E72:K72&gt;0),SUM(E72:K72)/COUNT(E72:K72),"св")),"Нет п/оц.")</f>
        <v>65.5</v>
      </c>
      <c r="BQ72" s="40">
        <f t="shared" ref="BQ72:BQ78" si="31">IF(COUNTIF(L72:Q72,"&gt;59")=COUNTA(L72:Q72),(IF(COUNTA(L72:Q72&gt;0),SUM(L72:Q72)/COUNT(L72:Q72),"св")),"Нет п/оц.")</f>
        <v>63.333333333333336</v>
      </c>
      <c r="BR72" s="74">
        <f t="shared" ref="BR72:BR78" si="32">IF(COUNTIF(R72:AD72,"&gt;59")=COUNTA(R72:AD72),(IF(COUNTA(R72:AD72&gt;0),SUM(R72:AD72)/COUNT(R72:AD72),"св")),"Нет п/оц.")</f>
        <v>68.333333333333329</v>
      </c>
      <c r="BS72" s="74">
        <f t="shared" ref="BS72:BS78" si="33">IF(COUNTIF(AE72:AQ72,"&gt;59")=COUNTA(AE72:AQ72),(IF(COUNTA(AE72:AQ72&gt;0),SUM(AE72:AQ72)/COUNT(AE72:AQ72),"св")),"Нет п/оц.")</f>
        <v>73.333333333333329</v>
      </c>
      <c r="BT72" s="74">
        <f t="shared" ref="BT72:BT78" si="34">IF(COUNTIF(AR72:BE72,"&gt;59")=COUNTA(AR72:BE72),(IF(COUNTA(AR72:BE72&gt;0),SUM(AR72:BE72)/COUNT(AR72:BE72),"св")),"Нет п/оц.")</f>
        <v>62.857142857142854</v>
      </c>
      <c r="BU72" s="74" t="e">
        <f t="shared" ref="BU72:BU78" si="35">IF(COUNTIF(BF72:BO72,"&gt;59")=COUNTA(BF72:BO72),(IF(COUNTA(BF72:BO72&gt;0),SUM(BF72:BO72)/COUNT(BF72:BO72),"св")),"Нет п/оц.")</f>
        <v>#DIV/0!</v>
      </c>
      <c r="BV72" s="25">
        <f t="shared" ref="BV72:BV78" si="36">IF(COUNTIF(E72:BO72,"&gt;59")=COUNTA(E72:BO72),(IF(COUNTA(E72:BO72)&gt;0,SUM(E72:BO72)/COUNT(E72:BO72),"св")),"Нет п/оц.")</f>
        <v>66.548387096774192</v>
      </c>
      <c r="BW72" s="24">
        <f t="shared" ref="BW72:BW78" si="37">COUNTIF(E72:BO72,"&gt;=90")</f>
        <v>1</v>
      </c>
      <c r="BX72" s="24">
        <f t="shared" ref="BX72:BX78" si="38">COUNTIFS(E72:BO72,"&gt;=74",E72:BO72,"&lt;90")</f>
        <v>3</v>
      </c>
      <c r="BY72" s="24">
        <f t="shared" ref="BY72:BY78" si="39">COUNTIFS(E72:BO72,"&gt;=60",E72:BO72,"&lt;74")</f>
        <v>27</v>
      </c>
      <c r="BZ72" s="24">
        <f t="shared" ref="BZ72:BZ78" si="40">BY72+BX72+BW72</f>
        <v>31</v>
      </c>
      <c r="CA72" s="25">
        <f t="shared" ref="CA72:CA78" si="41">BW72/BZ72*100</f>
        <v>3.225806451612903</v>
      </c>
    </row>
    <row r="73" spans="2:81" ht="18" x14ac:dyDescent="0.25">
      <c r="B73" s="207" t="s">
        <v>288</v>
      </c>
      <c r="C73" s="48" t="s">
        <v>238</v>
      </c>
      <c r="D73" s="56" t="s">
        <v>73</v>
      </c>
      <c r="E73" s="223"/>
      <c r="F73" s="223">
        <v>60</v>
      </c>
      <c r="G73" s="223">
        <v>77</v>
      </c>
      <c r="H73" s="223">
        <v>64</v>
      </c>
      <c r="I73" s="223">
        <v>63</v>
      </c>
      <c r="J73" s="223">
        <v>61</v>
      </c>
      <c r="K73" s="223">
        <v>60</v>
      </c>
      <c r="L73" s="223">
        <v>60</v>
      </c>
      <c r="M73" s="223">
        <v>62</v>
      </c>
      <c r="N73" s="223">
        <v>68</v>
      </c>
      <c r="O73" s="223">
        <v>60</v>
      </c>
      <c r="P73" s="223">
        <v>60</v>
      </c>
      <c r="Q73" s="223">
        <v>61</v>
      </c>
      <c r="R73" s="223">
        <v>63</v>
      </c>
      <c r="S73" s="223"/>
      <c r="T73" s="223"/>
      <c r="U73" s="223"/>
      <c r="V73" s="223"/>
      <c r="W73" s="223"/>
      <c r="X73" s="234"/>
      <c r="Y73" s="223"/>
      <c r="Z73" s="223">
        <v>77</v>
      </c>
      <c r="AA73" s="223">
        <v>65</v>
      </c>
      <c r="AB73" s="223">
        <v>100</v>
      </c>
      <c r="AC73" s="223">
        <v>61</v>
      </c>
      <c r="AD73" s="223">
        <v>71</v>
      </c>
      <c r="AE73" s="224">
        <v>72</v>
      </c>
      <c r="AF73" s="186">
        <v>84</v>
      </c>
      <c r="AG73" s="210"/>
      <c r="AH73" s="210"/>
      <c r="AI73" s="210"/>
      <c r="AJ73" s="186">
        <v>84</v>
      </c>
      <c r="AK73" s="186">
        <v>77</v>
      </c>
      <c r="AL73" s="186">
        <v>64</v>
      </c>
      <c r="AM73" s="186">
        <v>64</v>
      </c>
      <c r="AN73" s="186"/>
      <c r="AO73" s="186"/>
      <c r="AP73" s="186"/>
      <c r="AQ73" s="210"/>
      <c r="AR73" s="221"/>
      <c r="AS73" s="221"/>
      <c r="AT73" s="221"/>
      <c r="AU73" s="221"/>
      <c r="AV73" s="221"/>
      <c r="AW73" s="221"/>
      <c r="AX73" s="221"/>
      <c r="AY73" s="221">
        <v>60</v>
      </c>
      <c r="AZ73" s="221">
        <v>64</v>
      </c>
      <c r="BA73" s="221">
        <v>70</v>
      </c>
      <c r="BB73" s="221">
        <v>0</v>
      </c>
      <c r="BC73" s="221">
        <v>77</v>
      </c>
      <c r="BD73" s="221">
        <v>60</v>
      </c>
      <c r="BE73" s="221">
        <v>71</v>
      </c>
      <c r="BF73" s="222"/>
      <c r="BG73" s="221"/>
      <c r="BH73" s="222"/>
      <c r="BI73" s="221"/>
      <c r="BJ73" s="221"/>
      <c r="BK73" s="221"/>
      <c r="BL73" s="221"/>
      <c r="BM73" s="221"/>
      <c r="BN73" s="221"/>
      <c r="BO73" s="221"/>
      <c r="BP73" s="40">
        <f t="shared" si="30"/>
        <v>64.166666666666671</v>
      </c>
      <c r="BQ73" s="40">
        <f t="shared" si="31"/>
        <v>61.833333333333336</v>
      </c>
      <c r="BR73" s="74">
        <f t="shared" si="32"/>
        <v>72.833333333333329</v>
      </c>
      <c r="BS73" s="74">
        <f t="shared" si="33"/>
        <v>74.166666666666671</v>
      </c>
      <c r="BT73" s="74" t="str">
        <f t="shared" si="34"/>
        <v>Нет п/оц.</v>
      </c>
      <c r="BU73" s="74" t="e">
        <f t="shared" si="35"/>
        <v>#DIV/0!</v>
      </c>
      <c r="BV73" s="25" t="str">
        <f t="shared" si="36"/>
        <v>Нет п/оц.</v>
      </c>
      <c r="BW73" s="24">
        <f t="shared" si="37"/>
        <v>1</v>
      </c>
      <c r="BX73" s="24">
        <f t="shared" si="38"/>
        <v>6</v>
      </c>
      <c r="BY73" s="24">
        <f t="shared" si="39"/>
        <v>23</v>
      </c>
      <c r="BZ73" s="24">
        <f t="shared" si="40"/>
        <v>30</v>
      </c>
      <c r="CA73" s="25">
        <f t="shared" si="41"/>
        <v>3.3333333333333335</v>
      </c>
    </row>
    <row r="74" spans="2:81" ht="18" x14ac:dyDescent="0.25">
      <c r="B74" s="207" t="s">
        <v>290</v>
      </c>
      <c r="C74" s="48" t="s">
        <v>277</v>
      </c>
      <c r="D74" s="56" t="s">
        <v>73</v>
      </c>
      <c r="E74" s="223"/>
      <c r="F74" s="223">
        <v>65</v>
      </c>
      <c r="G74" s="223">
        <v>94</v>
      </c>
      <c r="H74" s="223">
        <v>65</v>
      </c>
      <c r="I74" s="223">
        <v>69</v>
      </c>
      <c r="J74" s="223">
        <v>62</v>
      </c>
      <c r="K74" s="223">
        <v>63</v>
      </c>
      <c r="L74" s="223">
        <v>66</v>
      </c>
      <c r="M74" s="223">
        <v>65</v>
      </c>
      <c r="N74" s="223">
        <v>91</v>
      </c>
      <c r="O74" s="223">
        <v>68</v>
      </c>
      <c r="P74" s="223">
        <v>87</v>
      </c>
      <c r="Q74" s="223">
        <v>63</v>
      </c>
      <c r="R74" s="223">
        <v>62</v>
      </c>
      <c r="S74" s="223"/>
      <c r="T74" s="223"/>
      <c r="U74" s="223"/>
      <c r="V74" s="223"/>
      <c r="W74" s="223"/>
      <c r="X74" s="234"/>
      <c r="Y74" s="223"/>
      <c r="Z74" s="223">
        <v>75</v>
      </c>
      <c r="AA74" s="223">
        <v>68</v>
      </c>
      <c r="AB74" s="223">
        <v>100</v>
      </c>
      <c r="AC74" s="223">
        <v>68</v>
      </c>
      <c r="AD74" s="223">
        <v>71</v>
      </c>
      <c r="AE74" s="224">
        <v>83</v>
      </c>
      <c r="AF74" s="186">
        <v>65</v>
      </c>
      <c r="AG74" s="210"/>
      <c r="AH74" s="210"/>
      <c r="AI74" s="210"/>
      <c r="AJ74" s="186">
        <v>76</v>
      </c>
      <c r="AK74" s="186">
        <v>94</v>
      </c>
      <c r="AL74" s="186">
        <v>73</v>
      </c>
      <c r="AM74" s="186">
        <v>64</v>
      </c>
      <c r="AN74" s="186"/>
      <c r="AO74" s="186"/>
      <c r="AP74" s="186"/>
      <c r="AQ74" s="210"/>
      <c r="AR74" s="221"/>
      <c r="AS74" s="221"/>
      <c r="AT74" s="221"/>
      <c r="AU74" s="221"/>
      <c r="AV74" s="221"/>
      <c r="AW74" s="221"/>
      <c r="AX74" s="221"/>
      <c r="AY74" s="221">
        <v>62</v>
      </c>
      <c r="AZ74" s="221">
        <v>79</v>
      </c>
      <c r="BA74" s="221">
        <v>79</v>
      </c>
      <c r="BB74" s="221">
        <v>67</v>
      </c>
      <c r="BC74" s="221">
        <v>86</v>
      </c>
      <c r="BD74" s="221">
        <v>60</v>
      </c>
      <c r="BE74" s="221">
        <v>69</v>
      </c>
      <c r="BF74" s="222"/>
      <c r="BG74" s="221"/>
      <c r="BH74" s="222"/>
      <c r="BI74" s="221"/>
      <c r="BJ74" s="221"/>
      <c r="BK74" s="221"/>
      <c r="BL74" s="221"/>
      <c r="BM74" s="221"/>
      <c r="BN74" s="221"/>
      <c r="BO74" s="221"/>
      <c r="BP74" s="40">
        <f t="shared" si="30"/>
        <v>69.666666666666671</v>
      </c>
      <c r="BQ74" s="40">
        <f t="shared" si="31"/>
        <v>73.333333333333329</v>
      </c>
      <c r="BR74" s="74">
        <f t="shared" si="32"/>
        <v>74</v>
      </c>
      <c r="BS74" s="74">
        <f t="shared" si="33"/>
        <v>75.833333333333329</v>
      </c>
      <c r="BT74" s="74">
        <f t="shared" si="34"/>
        <v>71.714285714285708</v>
      </c>
      <c r="BU74" s="74" t="e">
        <f t="shared" si="35"/>
        <v>#DIV/0!</v>
      </c>
      <c r="BV74" s="25">
        <f t="shared" si="36"/>
        <v>72.870967741935488</v>
      </c>
      <c r="BW74" s="24">
        <f t="shared" si="37"/>
        <v>4</v>
      </c>
      <c r="BX74" s="24">
        <f t="shared" si="38"/>
        <v>7</v>
      </c>
      <c r="BY74" s="24">
        <f t="shared" si="39"/>
        <v>20</v>
      </c>
      <c r="BZ74" s="24">
        <f t="shared" si="40"/>
        <v>31</v>
      </c>
      <c r="CA74" s="25">
        <f t="shared" si="41"/>
        <v>12.903225806451612</v>
      </c>
    </row>
    <row r="75" spans="2:81" ht="18" x14ac:dyDescent="0.25">
      <c r="B75" s="207" t="s">
        <v>291</v>
      </c>
      <c r="C75" s="48" t="s">
        <v>238</v>
      </c>
      <c r="D75" s="56" t="s">
        <v>73</v>
      </c>
      <c r="E75" s="223"/>
      <c r="F75" s="223">
        <v>75</v>
      </c>
      <c r="G75" s="223">
        <v>98</v>
      </c>
      <c r="H75" s="223">
        <v>82</v>
      </c>
      <c r="I75" s="223">
        <v>84</v>
      </c>
      <c r="J75" s="223">
        <v>74</v>
      </c>
      <c r="K75" s="223">
        <v>66</v>
      </c>
      <c r="L75" s="223">
        <v>72</v>
      </c>
      <c r="M75" s="223">
        <v>86</v>
      </c>
      <c r="N75" s="223">
        <v>91</v>
      </c>
      <c r="O75" s="223">
        <v>75</v>
      </c>
      <c r="P75" s="223">
        <v>92</v>
      </c>
      <c r="Q75" s="223">
        <v>80</v>
      </c>
      <c r="R75" s="223">
        <v>65</v>
      </c>
      <c r="S75" s="223"/>
      <c r="T75" s="223"/>
      <c r="U75" s="223"/>
      <c r="V75" s="223"/>
      <c r="W75" s="223"/>
      <c r="X75" s="234"/>
      <c r="Y75" s="223"/>
      <c r="Z75" s="223">
        <v>74</v>
      </c>
      <c r="AA75" s="223">
        <v>78</v>
      </c>
      <c r="AB75" s="223">
        <v>100</v>
      </c>
      <c r="AC75" s="223">
        <v>100</v>
      </c>
      <c r="AD75" s="223">
        <v>90</v>
      </c>
      <c r="AE75" s="224">
        <v>87</v>
      </c>
      <c r="AF75" s="186">
        <v>95</v>
      </c>
      <c r="AG75" s="210"/>
      <c r="AH75" s="210"/>
      <c r="AI75" s="210"/>
      <c r="AJ75" s="186">
        <v>74</v>
      </c>
      <c r="AK75" s="186">
        <v>95</v>
      </c>
      <c r="AL75" s="186">
        <v>93</v>
      </c>
      <c r="AM75" s="186">
        <v>89</v>
      </c>
      <c r="AN75" s="186"/>
      <c r="AO75" s="186"/>
      <c r="AP75" s="186"/>
      <c r="AQ75" s="210"/>
      <c r="AR75" s="221"/>
      <c r="AS75" s="221"/>
      <c r="AT75" s="221"/>
      <c r="AU75" s="221"/>
      <c r="AV75" s="221"/>
      <c r="AW75" s="221"/>
      <c r="AX75" s="221"/>
      <c r="AY75" s="221">
        <v>74</v>
      </c>
      <c r="AZ75" s="221">
        <v>84</v>
      </c>
      <c r="BA75" s="221">
        <v>82</v>
      </c>
      <c r="BB75" s="221">
        <v>88</v>
      </c>
      <c r="BC75" s="221">
        <v>97</v>
      </c>
      <c r="BD75" s="221">
        <v>80</v>
      </c>
      <c r="BE75" s="221">
        <v>88</v>
      </c>
      <c r="BF75" s="222"/>
      <c r="BG75" s="221"/>
      <c r="BH75" s="222"/>
      <c r="BI75" s="221"/>
      <c r="BJ75" s="221"/>
      <c r="BK75" s="221"/>
      <c r="BL75" s="221"/>
      <c r="BM75" s="221"/>
      <c r="BN75" s="221"/>
      <c r="BO75" s="221"/>
      <c r="BP75" s="40">
        <f t="shared" si="30"/>
        <v>79.833333333333329</v>
      </c>
      <c r="BQ75" s="40">
        <f t="shared" si="31"/>
        <v>82.666666666666671</v>
      </c>
      <c r="BR75" s="74">
        <f t="shared" si="32"/>
        <v>84.5</v>
      </c>
      <c r="BS75" s="74">
        <f t="shared" si="33"/>
        <v>88.833333333333329</v>
      </c>
      <c r="BT75" s="74">
        <f t="shared" si="34"/>
        <v>84.714285714285708</v>
      </c>
      <c r="BU75" s="74" t="e">
        <f t="shared" si="35"/>
        <v>#DIV/0!</v>
      </c>
      <c r="BV75" s="25">
        <f t="shared" si="36"/>
        <v>84.129032258064512</v>
      </c>
      <c r="BW75" s="24">
        <f t="shared" si="37"/>
        <v>10</v>
      </c>
      <c r="BX75" s="24">
        <f t="shared" si="38"/>
        <v>18</v>
      </c>
      <c r="BY75" s="24">
        <f t="shared" si="39"/>
        <v>3</v>
      </c>
      <c r="BZ75" s="24">
        <f t="shared" si="40"/>
        <v>31</v>
      </c>
      <c r="CA75" s="25">
        <f t="shared" si="41"/>
        <v>32.258064516129032</v>
      </c>
    </row>
    <row r="76" spans="2:81" ht="18" x14ac:dyDescent="0.25">
      <c r="B76" s="207" t="s">
        <v>292</v>
      </c>
      <c r="C76" s="48" t="s">
        <v>277</v>
      </c>
      <c r="D76" s="56" t="s">
        <v>73</v>
      </c>
      <c r="E76" s="223"/>
      <c r="F76" s="223">
        <v>70</v>
      </c>
      <c r="G76" s="223">
        <v>67</v>
      </c>
      <c r="H76" s="223">
        <v>60</v>
      </c>
      <c r="I76" s="223">
        <v>81</v>
      </c>
      <c r="J76" s="223">
        <v>62</v>
      </c>
      <c r="K76" s="223">
        <v>60</v>
      </c>
      <c r="L76" s="223">
        <v>80</v>
      </c>
      <c r="M76" s="223">
        <v>71</v>
      </c>
      <c r="N76" s="223">
        <v>60</v>
      </c>
      <c r="O76" s="223">
        <v>91</v>
      </c>
      <c r="P76" s="223">
        <v>75</v>
      </c>
      <c r="Q76" s="223">
        <v>67</v>
      </c>
      <c r="R76" s="223">
        <v>35</v>
      </c>
      <c r="S76" s="223"/>
      <c r="T76" s="223"/>
      <c r="U76" s="223"/>
      <c r="V76" s="223"/>
      <c r="W76" s="223"/>
      <c r="X76" s="234"/>
      <c r="Y76" s="223"/>
      <c r="Z76" s="223">
        <v>80</v>
      </c>
      <c r="AA76" s="223">
        <v>60</v>
      </c>
      <c r="AB76" s="223">
        <v>88</v>
      </c>
      <c r="AC76" s="223">
        <v>7</v>
      </c>
      <c r="AD76" s="223">
        <v>61</v>
      </c>
      <c r="AE76" s="224">
        <v>60</v>
      </c>
      <c r="AF76" s="186">
        <v>63</v>
      </c>
      <c r="AG76" s="210"/>
      <c r="AH76" s="210"/>
      <c r="AI76" s="210"/>
      <c r="AJ76" s="186">
        <v>65</v>
      </c>
      <c r="AK76" s="186">
        <v>60</v>
      </c>
      <c r="AL76" s="186">
        <v>67</v>
      </c>
      <c r="AM76" s="186">
        <v>63</v>
      </c>
      <c r="AN76" s="186"/>
      <c r="AO76" s="186"/>
      <c r="AP76" s="186"/>
      <c r="AQ76" s="210"/>
      <c r="AR76" s="221"/>
      <c r="AS76" s="221"/>
      <c r="AT76" s="221"/>
      <c r="AU76" s="221"/>
      <c r="AV76" s="221"/>
      <c r="AW76" s="221"/>
      <c r="AX76" s="221"/>
      <c r="AY76" s="221">
        <v>67</v>
      </c>
      <c r="AZ76" s="221">
        <v>60</v>
      </c>
      <c r="BA76" s="221">
        <v>60</v>
      </c>
      <c r="BB76" s="221">
        <v>0</v>
      </c>
      <c r="BC76" s="221">
        <v>67</v>
      </c>
      <c r="BD76" s="221">
        <v>17</v>
      </c>
      <c r="BE76" s="221">
        <v>75</v>
      </c>
      <c r="BF76" s="222"/>
      <c r="BG76" s="221"/>
      <c r="BH76" s="222"/>
      <c r="BI76" s="221"/>
      <c r="BJ76" s="221"/>
      <c r="BK76" s="221"/>
      <c r="BL76" s="221"/>
      <c r="BM76" s="221"/>
      <c r="BN76" s="221"/>
      <c r="BO76" s="221"/>
      <c r="BP76" s="40">
        <f t="shared" si="30"/>
        <v>66.666666666666671</v>
      </c>
      <c r="BQ76" s="40">
        <f t="shared" si="31"/>
        <v>74</v>
      </c>
      <c r="BR76" s="74" t="str">
        <f t="shared" si="32"/>
        <v>Нет п/оц.</v>
      </c>
      <c r="BS76" s="74">
        <f t="shared" si="33"/>
        <v>63</v>
      </c>
      <c r="BT76" s="74" t="str">
        <f t="shared" si="34"/>
        <v>Нет п/оц.</v>
      </c>
      <c r="BU76" s="74" t="e">
        <f t="shared" si="35"/>
        <v>#DIV/0!</v>
      </c>
      <c r="BV76" s="25" t="str">
        <f t="shared" si="36"/>
        <v>Нет п/оц.</v>
      </c>
      <c r="BW76" s="24">
        <f t="shared" si="37"/>
        <v>1</v>
      </c>
      <c r="BX76" s="24">
        <f t="shared" si="38"/>
        <v>6</v>
      </c>
      <c r="BY76" s="24">
        <f t="shared" si="39"/>
        <v>20</v>
      </c>
      <c r="BZ76" s="24">
        <f t="shared" si="40"/>
        <v>27</v>
      </c>
      <c r="CA76" s="25">
        <f t="shared" si="41"/>
        <v>3.7037037037037033</v>
      </c>
    </row>
    <row r="77" spans="2:81" ht="18" x14ac:dyDescent="0.25">
      <c r="B77" s="207" t="s">
        <v>293</v>
      </c>
      <c r="C77" s="48" t="s">
        <v>238</v>
      </c>
      <c r="D77" s="56" t="s">
        <v>73</v>
      </c>
      <c r="E77" s="223"/>
      <c r="F77" s="223">
        <v>64</v>
      </c>
      <c r="G77" s="223">
        <v>90</v>
      </c>
      <c r="H77" s="223">
        <v>71</v>
      </c>
      <c r="I77" s="223">
        <v>71</v>
      </c>
      <c r="J77" s="223">
        <v>79</v>
      </c>
      <c r="K77" s="223">
        <v>80</v>
      </c>
      <c r="L77" s="223">
        <v>67</v>
      </c>
      <c r="M77" s="223">
        <v>71</v>
      </c>
      <c r="N77" s="223">
        <v>84</v>
      </c>
      <c r="O77" s="223">
        <v>80</v>
      </c>
      <c r="P77" s="223">
        <v>60</v>
      </c>
      <c r="Q77" s="223">
        <v>63</v>
      </c>
      <c r="R77" s="223">
        <v>62</v>
      </c>
      <c r="S77" s="223"/>
      <c r="T77" s="223"/>
      <c r="U77" s="223"/>
      <c r="V77" s="223"/>
      <c r="W77" s="223"/>
      <c r="X77" s="234"/>
      <c r="Y77" s="223"/>
      <c r="Z77" s="223">
        <v>73</v>
      </c>
      <c r="AA77" s="223">
        <v>78</v>
      </c>
      <c r="AB77" s="223">
        <v>77</v>
      </c>
      <c r="AC77" s="223">
        <v>97</v>
      </c>
      <c r="AD77" s="223">
        <v>70</v>
      </c>
      <c r="AE77" s="224">
        <v>82</v>
      </c>
      <c r="AF77" s="186">
        <v>91</v>
      </c>
      <c r="AG77" s="210"/>
      <c r="AH77" s="210"/>
      <c r="AI77" s="210"/>
      <c r="AJ77" s="186">
        <v>80</v>
      </c>
      <c r="AK77" s="186">
        <v>78</v>
      </c>
      <c r="AL77" s="186">
        <v>76</v>
      </c>
      <c r="AM77" s="186">
        <v>69</v>
      </c>
      <c r="AN77" s="186"/>
      <c r="AO77" s="186"/>
      <c r="AP77" s="186"/>
      <c r="AQ77" s="210"/>
      <c r="AR77" s="221"/>
      <c r="AS77" s="221"/>
      <c r="AT77" s="221"/>
      <c r="AU77" s="221"/>
      <c r="AV77" s="221"/>
      <c r="AW77" s="221"/>
      <c r="AX77" s="221"/>
      <c r="AY77" s="221">
        <v>60</v>
      </c>
      <c r="AZ77" s="221">
        <v>79</v>
      </c>
      <c r="BA77" s="221">
        <v>64</v>
      </c>
      <c r="BB77" s="221">
        <v>90</v>
      </c>
      <c r="BC77" s="221">
        <v>91</v>
      </c>
      <c r="BD77" s="221">
        <v>60</v>
      </c>
      <c r="BE77" s="221">
        <v>93</v>
      </c>
      <c r="BF77" s="222"/>
      <c r="BG77" s="221"/>
      <c r="BH77" s="222"/>
      <c r="BI77" s="221"/>
      <c r="BJ77" s="221"/>
      <c r="BK77" s="221"/>
      <c r="BL77" s="221"/>
      <c r="BM77" s="221"/>
      <c r="BN77" s="221"/>
      <c r="BO77" s="221"/>
      <c r="BP77" s="40">
        <f t="shared" si="30"/>
        <v>75.833333333333329</v>
      </c>
      <c r="BQ77" s="40">
        <f t="shared" si="31"/>
        <v>70.833333333333329</v>
      </c>
      <c r="BR77" s="74">
        <f t="shared" si="32"/>
        <v>76.166666666666671</v>
      </c>
      <c r="BS77" s="74">
        <f t="shared" si="33"/>
        <v>79.333333333333329</v>
      </c>
      <c r="BT77" s="74">
        <f t="shared" si="34"/>
        <v>76.714285714285708</v>
      </c>
      <c r="BU77" s="74" t="e">
        <f t="shared" si="35"/>
        <v>#DIV/0!</v>
      </c>
      <c r="BV77" s="25">
        <f t="shared" si="36"/>
        <v>75.806451612903231</v>
      </c>
      <c r="BW77" s="24">
        <f t="shared" si="37"/>
        <v>6</v>
      </c>
      <c r="BX77" s="24">
        <f t="shared" si="38"/>
        <v>11</v>
      </c>
      <c r="BY77" s="24">
        <f t="shared" si="39"/>
        <v>14</v>
      </c>
      <c r="BZ77" s="24">
        <f t="shared" si="40"/>
        <v>31</v>
      </c>
      <c r="CA77" s="25">
        <f t="shared" si="41"/>
        <v>19.35483870967742</v>
      </c>
    </row>
    <row r="78" spans="2:81" ht="18" x14ac:dyDescent="0.25">
      <c r="B78" s="207" t="s">
        <v>294</v>
      </c>
      <c r="C78" s="48" t="s">
        <v>277</v>
      </c>
      <c r="D78" s="56" t="s">
        <v>73</v>
      </c>
      <c r="E78" s="223"/>
      <c r="F78" s="223">
        <v>74</v>
      </c>
      <c r="G78" s="223">
        <v>65</v>
      </c>
      <c r="H78" s="223">
        <v>60</v>
      </c>
      <c r="I78" s="223">
        <v>67</v>
      </c>
      <c r="J78" s="223">
        <v>65</v>
      </c>
      <c r="K78" s="223">
        <v>70</v>
      </c>
      <c r="L78" s="223">
        <v>62</v>
      </c>
      <c r="M78" s="223">
        <v>62</v>
      </c>
      <c r="N78" s="223">
        <v>60</v>
      </c>
      <c r="O78" s="223">
        <v>68</v>
      </c>
      <c r="P78" s="223">
        <v>60</v>
      </c>
      <c r="Q78" s="223">
        <v>60</v>
      </c>
      <c r="R78" s="223">
        <v>60</v>
      </c>
      <c r="S78" s="223"/>
      <c r="T78" s="223"/>
      <c r="U78" s="223"/>
      <c r="V78" s="223"/>
      <c r="W78" s="223"/>
      <c r="X78" s="234"/>
      <c r="Y78" s="223"/>
      <c r="Z78" s="223">
        <v>60</v>
      </c>
      <c r="AA78" s="223">
        <v>60</v>
      </c>
      <c r="AB78" s="223">
        <v>85</v>
      </c>
      <c r="AC78" s="223">
        <v>60</v>
      </c>
      <c r="AD78" s="223">
        <v>60</v>
      </c>
      <c r="AE78" s="224">
        <v>60</v>
      </c>
      <c r="AF78" s="186">
        <v>63</v>
      </c>
      <c r="AG78" s="210"/>
      <c r="AH78" s="210"/>
      <c r="AI78" s="210"/>
      <c r="AJ78" s="186">
        <v>60</v>
      </c>
      <c r="AK78" s="186">
        <v>63</v>
      </c>
      <c r="AL78" s="186">
        <v>67</v>
      </c>
      <c r="AM78" s="186">
        <v>76</v>
      </c>
      <c r="AN78" s="186"/>
      <c r="AO78" s="186"/>
      <c r="AP78" s="186"/>
      <c r="AQ78" s="210"/>
      <c r="AR78" s="221"/>
      <c r="AS78" s="221"/>
      <c r="AT78" s="221"/>
      <c r="AU78" s="221"/>
      <c r="AV78" s="221"/>
      <c r="AW78" s="221"/>
      <c r="AX78" s="221"/>
      <c r="AY78" s="221">
        <v>60</v>
      </c>
      <c r="AZ78" s="221">
        <v>60</v>
      </c>
      <c r="BA78" s="221">
        <v>60</v>
      </c>
      <c r="BB78" s="221">
        <v>0</v>
      </c>
      <c r="BC78" s="221">
        <v>0</v>
      </c>
      <c r="BD78" s="221">
        <v>6</v>
      </c>
      <c r="BE78" s="221">
        <v>60</v>
      </c>
      <c r="BF78" s="222"/>
      <c r="BG78" s="221"/>
      <c r="BH78" s="222"/>
      <c r="BI78" s="221"/>
      <c r="BJ78" s="221"/>
      <c r="BK78" s="221"/>
      <c r="BL78" s="221"/>
      <c r="BM78" s="221"/>
      <c r="BN78" s="221"/>
      <c r="BO78" s="221"/>
      <c r="BP78" s="40">
        <f t="shared" si="30"/>
        <v>66.833333333333329</v>
      </c>
      <c r="BQ78" s="40">
        <f t="shared" si="31"/>
        <v>62</v>
      </c>
      <c r="BR78" s="74">
        <f t="shared" si="32"/>
        <v>64.166666666666671</v>
      </c>
      <c r="BS78" s="74">
        <f t="shared" si="33"/>
        <v>64.833333333333329</v>
      </c>
      <c r="BT78" s="74" t="str">
        <f t="shared" si="34"/>
        <v>Нет п/оц.</v>
      </c>
      <c r="BU78" s="74" t="e">
        <f t="shared" si="35"/>
        <v>#DIV/0!</v>
      </c>
      <c r="BV78" s="25" t="str">
        <f t="shared" si="36"/>
        <v>Нет п/оц.</v>
      </c>
      <c r="BW78" s="24">
        <f t="shared" si="37"/>
        <v>0</v>
      </c>
      <c r="BX78" s="24">
        <f t="shared" si="38"/>
        <v>3</v>
      </c>
      <c r="BY78" s="24">
        <f t="shared" si="39"/>
        <v>25</v>
      </c>
      <c r="BZ78" s="24">
        <f t="shared" si="40"/>
        <v>28</v>
      </c>
      <c r="CA78" s="25">
        <f t="shared" si="41"/>
        <v>0</v>
      </c>
    </row>
    <row r="79" spans="2:81" ht="18" hidden="1" x14ac:dyDescent="0.25">
      <c r="B79" s="207"/>
      <c r="C79" s="48"/>
      <c r="D79" s="56"/>
      <c r="E79" s="234"/>
      <c r="F79" s="234"/>
      <c r="G79" s="223"/>
      <c r="H79" s="223"/>
      <c r="I79" s="223"/>
      <c r="J79" s="223"/>
      <c r="K79" s="223"/>
      <c r="L79" s="223"/>
      <c r="M79" s="223"/>
      <c r="N79" s="223"/>
      <c r="O79" s="223"/>
      <c r="P79" s="223"/>
      <c r="Q79" s="223"/>
      <c r="R79" s="223"/>
      <c r="S79" s="223"/>
      <c r="T79" s="223"/>
      <c r="U79" s="223"/>
      <c r="V79" s="223"/>
      <c r="W79" s="223"/>
      <c r="X79" s="234"/>
      <c r="Y79" s="223"/>
      <c r="Z79" s="223"/>
      <c r="AA79" s="234"/>
      <c r="AB79" s="223"/>
      <c r="AC79" s="223"/>
      <c r="AD79" s="223"/>
      <c r="AE79" s="224"/>
      <c r="AF79" s="210"/>
      <c r="AG79" s="210"/>
      <c r="AH79" s="210"/>
      <c r="AI79" s="210"/>
      <c r="AJ79" s="186"/>
      <c r="AK79" s="186"/>
      <c r="AL79" s="210"/>
      <c r="AM79" s="186"/>
      <c r="AN79" s="186"/>
      <c r="AO79" s="186"/>
      <c r="AP79" s="186"/>
      <c r="AQ79" s="210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2"/>
      <c r="BC79" s="221"/>
      <c r="BD79" s="222"/>
      <c r="BE79" s="222"/>
      <c r="BF79" s="222"/>
      <c r="BG79" s="221"/>
      <c r="BH79" s="222"/>
      <c r="BI79" s="221"/>
      <c r="BJ79" s="221"/>
      <c r="BK79" s="221"/>
      <c r="BL79" s="221"/>
      <c r="BM79" s="221"/>
      <c r="BN79" s="221"/>
      <c r="BO79" s="221"/>
      <c r="BP79" s="40" t="e">
        <f t="shared" ref="BP79:BP89" si="42">IF(COUNTIF(E79:K79,"&gt;59")=COUNTA(E79:K79),(IF(COUNTA(E79:K79&gt;0),SUM(E79:K79)/COUNT(E79:K79),"св")),"Нет п/оц.")</f>
        <v>#DIV/0!</v>
      </c>
      <c r="BQ79" s="40" t="e">
        <f t="shared" ref="BQ79:BQ89" si="43">IF(COUNTIF(L79:Q79,"&gt;59")=COUNTA(L79:Q79),(IF(COUNTA(L79:Q79&gt;0),SUM(L79:Q79)/COUNT(L79:Q79),"св")),"Нет п/оц.")</f>
        <v>#DIV/0!</v>
      </c>
      <c r="BR79" s="74" t="e">
        <f t="shared" ref="BR79:BR89" si="44">IF(COUNTIF(R79:AD79,"&gt;59")=COUNTA(R79:AD79),(IF(COUNTA(R79:AD79&gt;0),SUM(R79:AD79)/COUNT(R79:AD79),"св")),"Нет п/оц.")</f>
        <v>#DIV/0!</v>
      </c>
      <c r="BS79" s="74" t="e">
        <f t="shared" ref="BS79:BS89" si="45">IF(COUNTIF(AE79:AQ79,"&gt;59")=COUNTA(AE79:AQ79),(IF(COUNTA(AE79:AQ79&gt;0),SUM(AE79:AQ79)/COUNT(AE79:AQ79),"св")),"Нет п/оц.")</f>
        <v>#DIV/0!</v>
      </c>
      <c r="BT79" s="74" t="e">
        <f t="shared" ref="BT79:BT89" si="46">IF(COUNTIF(AR79:BE79,"&gt;59")=COUNTA(AR79:BE79),(IF(COUNTA(AR79:BE79&gt;0),SUM(AR79:BE79)/COUNT(AR79:BE79),"св")),"Нет п/оц.")</f>
        <v>#DIV/0!</v>
      </c>
      <c r="BU79" s="74" t="e">
        <f t="shared" ref="BU79:BU89" si="47">IF(COUNTIF(BF79:BO79,"&gt;59")=COUNTA(BF79:BO79),(IF(COUNTA(BF79:BO79&gt;0),SUM(BF79:BO79)/COUNT(BF79:BO79),"св")),"Нет п/оц.")</f>
        <v>#DIV/0!</v>
      </c>
      <c r="BV79" s="25" t="str">
        <f t="shared" ref="BV79:BV89" si="48">IF(COUNTIF(E79:BO79,"&gt;59")=COUNTA(E79:BO79),(IF(COUNTA(E79:BO79)&gt;0,SUM(E79:BO79)/COUNT(E79:BO79),"св")),"Нет п/оц.")</f>
        <v>св</v>
      </c>
      <c r="BW79" s="24">
        <f t="shared" ref="BW79:BW89" si="49">COUNTIF(E79:BO79,"&gt;=90")</f>
        <v>0</v>
      </c>
      <c r="BX79" s="24">
        <f t="shared" ref="BX79:BX89" si="50">COUNTIFS(E79:BO79,"&gt;=74",E79:BO79,"&lt;90")</f>
        <v>0</v>
      </c>
      <c r="BY79" s="24">
        <f t="shared" ref="BY79:BY89" si="51">COUNTIFS(E79:BO79,"&gt;=60",E79:BO79,"&lt;74")</f>
        <v>0</v>
      </c>
      <c r="BZ79" s="24">
        <f t="shared" ref="BZ79:BZ89" si="52">BY79+BX79+BW79</f>
        <v>0</v>
      </c>
      <c r="CA79" s="25" t="e">
        <f t="shared" ref="CA79:CA89" si="53">BW79/BZ79*100</f>
        <v>#DIV/0!</v>
      </c>
    </row>
    <row r="80" spans="2:81" ht="24" hidden="1" customHeight="1" x14ac:dyDescent="0.25">
      <c r="B80" s="207"/>
      <c r="C80" s="48"/>
      <c r="D80" s="56"/>
      <c r="E80" s="234"/>
      <c r="F80" s="234"/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223"/>
      <c r="R80" s="223"/>
      <c r="S80" s="223"/>
      <c r="T80" s="223"/>
      <c r="U80" s="223"/>
      <c r="V80" s="223"/>
      <c r="W80" s="223"/>
      <c r="X80" s="234"/>
      <c r="Y80" s="223"/>
      <c r="Z80" s="223"/>
      <c r="AA80" s="234"/>
      <c r="AB80" s="223"/>
      <c r="AC80" s="223"/>
      <c r="AD80" s="223"/>
      <c r="AE80" s="224"/>
      <c r="AF80" s="210"/>
      <c r="AG80" s="210"/>
      <c r="AH80" s="210"/>
      <c r="AI80" s="210"/>
      <c r="AJ80" s="186"/>
      <c r="AK80" s="186"/>
      <c r="AL80" s="210"/>
      <c r="AM80" s="186"/>
      <c r="AN80" s="186"/>
      <c r="AO80" s="186"/>
      <c r="AP80" s="186"/>
      <c r="AQ80" s="210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2"/>
      <c r="BC80" s="221"/>
      <c r="BD80" s="222"/>
      <c r="BE80" s="222"/>
      <c r="BF80" s="222"/>
      <c r="BG80" s="221"/>
      <c r="BH80" s="222"/>
      <c r="BI80" s="221"/>
      <c r="BJ80" s="221"/>
      <c r="BK80" s="221"/>
      <c r="BL80" s="221"/>
      <c r="BM80" s="221"/>
      <c r="BN80" s="221"/>
      <c r="BO80" s="221"/>
      <c r="BP80" s="40" t="e">
        <f t="shared" si="42"/>
        <v>#DIV/0!</v>
      </c>
      <c r="BQ80" s="40" t="e">
        <f t="shared" si="43"/>
        <v>#DIV/0!</v>
      </c>
      <c r="BR80" s="74" t="e">
        <f t="shared" si="44"/>
        <v>#DIV/0!</v>
      </c>
      <c r="BS80" s="74" t="e">
        <f t="shared" si="45"/>
        <v>#DIV/0!</v>
      </c>
      <c r="BT80" s="74" t="e">
        <f t="shared" si="46"/>
        <v>#DIV/0!</v>
      </c>
      <c r="BU80" s="74" t="e">
        <f t="shared" si="47"/>
        <v>#DIV/0!</v>
      </c>
      <c r="BV80" s="25" t="str">
        <f t="shared" si="48"/>
        <v>св</v>
      </c>
      <c r="BW80" s="24">
        <f t="shared" si="49"/>
        <v>0</v>
      </c>
      <c r="BX80" s="24">
        <f t="shared" si="50"/>
        <v>0</v>
      </c>
      <c r="BY80" s="24">
        <f t="shared" si="51"/>
        <v>0</v>
      </c>
      <c r="BZ80" s="24">
        <f t="shared" si="52"/>
        <v>0</v>
      </c>
      <c r="CA80" s="25" t="e">
        <f t="shared" si="53"/>
        <v>#DIV/0!</v>
      </c>
    </row>
    <row r="81" spans="2:79" ht="24" hidden="1" customHeight="1" x14ac:dyDescent="0.25">
      <c r="B81" s="207"/>
      <c r="C81" s="48"/>
      <c r="D81" s="56"/>
      <c r="E81" s="234"/>
      <c r="F81" s="234"/>
      <c r="G81" s="223"/>
      <c r="H81" s="223"/>
      <c r="I81" s="223"/>
      <c r="J81" s="223"/>
      <c r="K81" s="223"/>
      <c r="L81" s="223"/>
      <c r="M81" s="223"/>
      <c r="N81" s="223"/>
      <c r="O81" s="223"/>
      <c r="P81" s="223"/>
      <c r="Q81" s="223"/>
      <c r="R81" s="223"/>
      <c r="S81" s="223"/>
      <c r="T81" s="223"/>
      <c r="U81" s="223"/>
      <c r="V81" s="223"/>
      <c r="W81" s="223"/>
      <c r="X81" s="234"/>
      <c r="Y81" s="223"/>
      <c r="Z81" s="223"/>
      <c r="AA81" s="234"/>
      <c r="AB81" s="223"/>
      <c r="AC81" s="223"/>
      <c r="AD81" s="223"/>
      <c r="AE81" s="224"/>
      <c r="AF81" s="210"/>
      <c r="AG81" s="210"/>
      <c r="AH81" s="210"/>
      <c r="AI81" s="210"/>
      <c r="AJ81" s="186"/>
      <c r="AK81" s="186"/>
      <c r="AL81" s="210"/>
      <c r="AM81" s="186"/>
      <c r="AN81" s="186"/>
      <c r="AO81" s="186"/>
      <c r="AP81" s="186"/>
      <c r="AQ81" s="210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2"/>
      <c r="BC81" s="221"/>
      <c r="BD81" s="222"/>
      <c r="BE81" s="222"/>
      <c r="BF81" s="222"/>
      <c r="BG81" s="221"/>
      <c r="BH81" s="222"/>
      <c r="BI81" s="221"/>
      <c r="BJ81" s="221"/>
      <c r="BK81" s="221"/>
      <c r="BL81" s="221"/>
      <c r="BM81" s="221"/>
      <c r="BN81" s="221"/>
      <c r="BO81" s="221"/>
      <c r="BP81" s="40" t="e">
        <f t="shared" si="42"/>
        <v>#DIV/0!</v>
      </c>
      <c r="BQ81" s="40" t="e">
        <f t="shared" si="43"/>
        <v>#DIV/0!</v>
      </c>
      <c r="BR81" s="74" t="e">
        <f t="shared" si="44"/>
        <v>#DIV/0!</v>
      </c>
      <c r="BS81" s="74" t="e">
        <f t="shared" si="45"/>
        <v>#DIV/0!</v>
      </c>
      <c r="BT81" s="74" t="e">
        <f t="shared" si="46"/>
        <v>#DIV/0!</v>
      </c>
      <c r="BU81" s="74" t="e">
        <f t="shared" si="47"/>
        <v>#DIV/0!</v>
      </c>
      <c r="BV81" s="25" t="str">
        <f t="shared" si="48"/>
        <v>св</v>
      </c>
      <c r="BW81" s="24">
        <f t="shared" si="49"/>
        <v>0</v>
      </c>
      <c r="BX81" s="24">
        <f t="shared" si="50"/>
        <v>0</v>
      </c>
      <c r="BY81" s="24">
        <f t="shared" si="51"/>
        <v>0</v>
      </c>
      <c r="BZ81" s="24">
        <f t="shared" si="52"/>
        <v>0</v>
      </c>
      <c r="CA81" s="25" t="e">
        <f t="shared" si="53"/>
        <v>#DIV/0!</v>
      </c>
    </row>
    <row r="82" spans="2:79" ht="24" hidden="1" customHeight="1" x14ac:dyDescent="0.25">
      <c r="B82" s="207"/>
      <c r="C82" s="48"/>
      <c r="D82" s="56"/>
      <c r="E82" s="234"/>
      <c r="F82" s="234"/>
      <c r="G82" s="223"/>
      <c r="H82" s="223"/>
      <c r="I82" s="223"/>
      <c r="J82" s="223"/>
      <c r="K82" s="223"/>
      <c r="L82" s="223"/>
      <c r="M82" s="223"/>
      <c r="N82" s="223"/>
      <c r="O82" s="223"/>
      <c r="P82" s="223"/>
      <c r="Q82" s="223"/>
      <c r="R82" s="223"/>
      <c r="S82" s="223"/>
      <c r="T82" s="223"/>
      <c r="U82" s="223"/>
      <c r="V82" s="223"/>
      <c r="W82" s="223"/>
      <c r="X82" s="234"/>
      <c r="Y82" s="223"/>
      <c r="Z82" s="223"/>
      <c r="AA82" s="234"/>
      <c r="AB82" s="223"/>
      <c r="AC82" s="223"/>
      <c r="AD82" s="223"/>
      <c r="AE82" s="224"/>
      <c r="AF82" s="210"/>
      <c r="AG82" s="210"/>
      <c r="AH82" s="210"/>
      <c r="AI82" s="210"/>
      <c r="AJ82" s="186"/>
      <c r="AK82" s="186"/>
      <c r="AL82" s="210"/>
      <c r="AM82" s="186"/>
      <c r="AN82" s="186"/>
      <c r="AO82" s="186"/>
      <c r="AP82" s="186"/>
      <c r="AQ82" s="210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2"/>
      <c r="BC82" s="221"/>
      <c r="BD82" s="222"/>
      <c r="BE82" s="222"/>
      <c r="BF82" s="222"/>
      <c r="BG82" s="221"/>
      <c r="BH82" s="222"/>
      <c r="BI82" s="221"/>
      <c r="BJ82" s="221"/>
      <c r="BK82" s="221"/>
      <c r="BL82" s="221"/>
      <c r="BM82" s="221"/>
      <c r="BN82" s="221"/>
      <c r="BO82" s="221"/>
      <c r="BP82" s="40" t="e">
        <f t="shared" si="42"/>
        <v>#DIV/0!</v>
      </c>
      <c r="BQ82" s="40" t="e">
        <f t="shared" si="43"/>
        <v>#DIV/0!</v>
      </c>
      <c r="BR82" s="74" t="e">
        <f t="shared" si="44"/>
        <v>#DIV/0!</v>
      </c>
      <c r="BS82" s="74" t="e">
        <f t="shared" si="45"/>
        <v>#DIV/0!</v>
      </c>
      <c r="BT82" s="74" t="e">
        <f t="shared" si="46"/>
        <v>#DIV/0!</v>
      </c>
      <c r="BU82" s="74" t="e">
        <f t="shared" si="47"/>
        <v>#DIV/0!</v>
      </c>
      <c r="BV82" s="25" t="str">
        <f t="shared" si="48"/>
        <v>св</v>
      </c>
      <c r="BW82" s="24">
        <f t="shared" si="49"/>
        <v>0</v>
      </c>
      <c r="BX82" s="24">
        <f t="shared" si="50"/>
        <v>0</v>
      </c>
      <c r="BY82" s="24">
        <f t="shared" si="51"/>
        <v>0</v>
      </c>
      <c r="BZ82" s="24">
        <f t="shared" si="52"/>
        <v>0</v>
      </c>
      <c r="CA82" s="25" t="e">
        <f t="shared" si="53"/>
        <v>#DIV/0!</v>
      </c>
    </row>
    <row r="83" spans="2:79" ht="24" hidden="1" customHeight="1" x14ac:dyDescent="0.25">
      <c r="B83" s="207"/>
      <c r="C83" s="48"/>
      <c r="D83" s="56"/>
      <c r="E83" s="234"/>
      <c r="F83" s="234"/>
      <c r="G83" s="223"/>
      <c r="H83" s="223"/>
      <c r="I83" s="223"/>
      <c r="J83" s="223"/>
      <c r="K83" s="223"/>
      <c r="L83" s="223"/>
      <c r="M83" s="223"/>
      <c r="N83" s="223"/>
      <c r="O83" s="223"/>
      <c r="P83" s="223"/>
      <c r="Q83" s="223"/>
      <c r="R83" s="223"/>
      <c r="S83" s="223"/>
      <c r="T83" s="223"/>
      <c r="U83" s="223"/>
      <c r="V83" s="223"/>
      <c r="W83" s="223"/>
      <c r="X83" s="234"/>
      <c r="Y83" s="223"/>
      <c r="Z83" s="223"/>
      <c r="AA83" s="234"/>
      <c r="AB83" s="223"/>
      <c r="AC83" s="223"/>
      <c r="AD83" s="223"/>
      <c r="AE83" s="224"/>
      <c r="AF83" s="210"/>
      <c r="AG83" s="210"/>
      <c r="AH83" s="210"/>
      <c r="AI83" s="210"/>
      <c r="AJ83" s="186"/>
      <c r="AK83" s="186"/>
      <c r="AL83" s="210"/>
      <c r="AM83" s="186"/>
      <c r="AN83" s="186"/>
      <c r="AO83" s="186"/>
      <c r="AP83" s="186"/>
      <c r="AQ83" s="210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2"/>
      <c r="BC83" s="221"/>
      <c r="BD83" s="222"/>
      <c r="BE83" s="222"/>
      <c r="BF83" s="222"/>
      <c r="BG83" s="221"/>
      <c r="BH83" s="222"/>
      <c r="BI83" s="221"/>
      <c r="BJ83" s="221"/>
      <c r="BK83" s="221"/>
      <c r="BL83" s="221"/>
      <c r="BM83" s="221"/>
      <c r="BN83" s="221"/>
      <c r="BO83" s="221"/>
      <c r="BP83" s="40" t="e">
        <f t="shared" si="42"/>
        <v>#DIV/0!</v>
      </c>
      <c r="BQ83" s="40" t="e">
        <f t="shared" si="43"/>
        <v>#DIV/0!</v>
      </c>
      <c r="BR83" s="74" t="e">
        <f t="shared" si="44"/>
        <v>#DIV/0!</v>
      </c>
      <c r="BS83" s="74" t="e">
        <f t="shared" si="45"/>
        <v>#DIV/0!</v>
      </c>
      <c r="BT83" s="74" t="e">
        <f t="shared" si="46"/>
        <v>#DIV/0!</v>
      </c>
      <c r="BU83" s="74" t="e">
        <f t="shared" si="47"/>
        <v>#DIV/0!</v>
      </c>
      <c r="BV83" s="25" t="str">
        <f t="shared" si="48"/>
        <v>св</v>
      </c>
      <c r="BW83" s="24">
        <f t="shared" si="49"/>
        <v>0</v>
      </c>
      <c r="BX83" s="24">
        <f t="shared" si="50"/>
        <v>0</v>
      </c>
      <c r="BY83" s="24">
        <f t="shared" si="51"/>
        <v>0</v>
      </c>
      <c r="BZ83" s="24">
        <f t="shared" si="52"/>
        <v>0</v>
      </c>
      <c r="CA83" s="25" t="e">
        <f t="shared" si="53"/>
        <v>#DIV/0!</v>
      </c>
    </row>
    <row r="84" spans="2:79" ht="24" hidden="1" customHeight="1" x14ac:dyDescent="0.25">
      <c r="B84" s="207"/>
      <c r="C84" s="48"/>
      <c r="D84" s="56"/>
      <c r="E84" s="234"/>
      <c r="F84" s="234"/>
      <c r="G84" s="223"/>
      <c r="H84" s="223"/>
      <c r="I84" s="223"/>
      <c r="J84" s="223"/>
      <c r="K84" s="223"/>
      <c r="L84" s="223"/>
      <c r="M84" s="223"/>
      <c r="N84" s="223"/>
      <c r="O84" s="223"/>
      <c r="P84" s="223"/>
      <c r="Q84" s="223"/>
      <c r="R84" s="223"/>
      <c r="S84" s="223"/>
      <c r="T84" s="223"/>
      <c r="U84" s="223"/>
      <c r="V84" s="223"/>
      <c r="W84" s="223"/>
      <c r="X84" s="234"/>
      <c r="Y84" s="223"/>
      <c r="Z84" s="223"/>
      <c r="AA84" s="234"/>
      <c r="AB84" s="223"/>
      <c r="AC84" s="223"/>
      <c r="AD84" s="223"/>
      <c r="AE84" s="224"/>
      <c r="AF84" s="210"/>
      <c r="AG84" s="210"/>
      <c r="AH84" s="210"/>
      <c r="AI84" s="210"/>
      <c r="AJ84" s="186"/>
      <c r="AK84" s="186"/>
      <c r="AL84" s="210"/>
      <c r="AM84" s="186"/>
      <c r="AN84" s="186"/>
      <c r="AO84" s="186"/>
      <c r="AP84" s="186"/>
      <c r="AQ84" s="210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2"/>
      <c r="BC84" s="221"/>
      <c r="BD84" s="222"/>
      <c r="BE84" s="222"/>
      <c r="BF84" s="222"/>
      <c r="BG84" s="221"/>
      <c r="BH84" s="222"/>
      <c r="BI84" s="221"/>
      <c r="BJ84" s="221"/>
      <c r="BK84" s="221"/>
      <c r="BL84" s="221"/>
      <c r="BM84" s="221"/>
      <c r="BN84" s="221"/>
      <c r="BO84" s="221"/>
      <c r="BP84" s="40" t="e">
        <f t="shared" si="42"/>
        <v>#DIV/0!</v>
      </c>
      <c r="BQ84" s="40" t="e">
        <f t="shared" si="43"/>
        <v>#DIV/0!</v>
      </c>
      <c r="BR84" s="74" t="e">
        <f t="shared" si="44"/>
        <v>#DIV/0!</v>
      </c>
      <c r="BS84" s="74" t="e">
        <f t="shared" si="45"/>
        <v>#DIV/0!</v>
      </c>
      <c r="BT84" s="74" t="e">
        <f t="shared" si="46"/>
        <v>#DIV/0!</v>
      </c>
      <c r="BU84" s="74" t="e">
        <f t="shared" si="47"/>
        <v>#DIV/0!</v>
      </c>
      <c r="BV84" s="25" t="str">
        <f t="shared" si="48"/>
        <v>св</v>
      </c>
      <c r="BW84" s="24">
        <f t="shared" si="49"/>
        <v>0</v>
      </c>
      <c r="BX84" s="24">
        <f t="shared" si="50"/>
        <v>0</v>
      </c>
      <c r="BY84" s="24">
        <f t="shared" si="51"/>
        <v>0</v>
      </c>
      <c r="BZ84" s="24">
        <f t="shared" si="52"/>
        <v>0</v>
      </c>
      <c r="CA84" s="25" t="e">
        <f t="shared" si="53"/>
        <v>#DIV/0!</v>
      </c>
    </row>
    <row r="85" spans="2:79" ht="24" hidden="1" customHeight="1" x14ac:dyDescent="0.25">
      <c r="B85" s="207"/>
      <c r="C85" s="48"/>
      <c r="D85" s="56"/>
      <c r="E85" s="234"/>
      <c r="F85" s="234"/>
      <c r="G85" s="223"/>
      <c r="H85" s="223"/>
      <c r="I85" s="223"/>
      <c r="J85" s="223"/>
      <c r="K85" s="223"/>
      <c r="L85" s="223"/>
      <c r="M85" s="223"/>
      <c r="N85" s="223"/>
      <c r="O85" s="223"/>
      <c r="P85" s="223"/>
      <c r="Q85" s="223"/>
      <c r="R85" s="223"/>
      <c r="S85" s="223"/>
      <c r="T85" s="223"/>
      <c r="U85" s="223"/>
      <c r="V85" s="223"/>
      <c r="W85" s="223"/>
      <c r="X85" s="234"/>
      <c r="Y85" s="223"/>
      <c r="Z85" s="223"/>
      <c r="AA85" s="234"/>
      <c r="AB85" s="223"/>
      <c r="AC85" s="223"/>
      <c r="AD85" s="223"/>
      <c r="AE85" s="224"/>
      <c r="AF85" s="210"/>
      <c r="AG85" s="210"/>
      <c r="AH85" s="210"/>
      <c r="AI85" s="210"/>
      <c r="AJ85" s="186"/>
      <c r="AK85" s="186"/>
      <c r="AL85" s="210"/>
      <c r="AM85" s="186"/>
      <c r="AN85" s="186"/>
      <c r="AO85" s="186"/>
      <c r="AP85" s="186"/>
      <c r="AQ85" s="210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2"/>
      <c r="BC85" s="221"/>
      <c r="BD85" s="222"/>
      <c r="BE85" s="222"/>
      <c r="BF85" s="222"/>
      <c r="BG85" s="221"/>
      <c r="BH85" s="222"/>
      <c r="BI85" s="221"/>
      <c r="BJ85" s="221"/>
      <c r="BK85" s="221"/>
      <c r="BL85" s="221"/>
      <c r="BM85" s="221"/>
      <c r="BN85" s="221"/>
      <c r="BO85" s="221"/>
      <c r="BP85" s="40" t="e">
        <f t="shared" si="42"/>
        <v>#DIV/0!</v>
      </c>
      <c r="BQ85" s="40" t="e">
        <f t="shared" si="43"/>
        <v>#DIV/0!</v>
      </c>
      <c r="BR85" s="74" t="e">
        <f t="shared" si="44"/>
        <v>#DIV/0!</v>
      </c>
      <c r="BS85" s="74" t="e">
        <f t="shared" si="45"/>
        <v>#DIV/0!</v>
      </c>
      <c r="BT85" s="74" t="e">
        <f t="shared" si="46"/>
        <v>#DIV/0!</v>
      </c>
      <c r="BU85" s="74" t="e">
        <f t="shared" si="47"/>
        <v>#DIV/0!</v>
      </c>
      <c r="BV85" s="25" t="str">
        <f t="shared" si="48"/>
        <v>св</v>
      </c>
      <c r="BW85" s="24">
        <f t="shared" si="49"/>
        <v>0</v>
      </c>
      <c r="BX85" s="24">
        <f t="shared" si="50"/>
        <v>0</v>
      </c>
      <c r="BY85" s="24">
        <f t="shared" si="51"/>
        <v>0</v>
      </c>
      <c r="BZ85" s="24">
        <f t="shared" si="52"/>
        <v>0</v>
      </c>
      <c r="CA85" s="25" t="e">
        <f t="shared" si="53"/>
        <v>#DIV/0!</v>
      </c>
    </row>
    <row r="86" spans="2:79" ht="24" hidden="1" customHeight="1" x14ac:dyDescent="0.25">
      <c r="B86" s="207"/>
      <c r="C86" s="48"/>
      <c r="D86" s="56"/>
      <c r="E86" s="234"/>
      <c r="F86" s="234"/>
      <c r="G86" s="223"/>
      <c r="H86" s="223"/>
      <c r="I86" s="22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234"/>
      <c r="Y86" s="223"/>
      <c r="Z86" s="223"/>
      <c r="AA86" s="234"/>
      <c r="AB86" s="223"/>
      <c r="AC86" s="223"/>
      <c r="AD86" s="223"/>
      <c r="AE86" s="224"/>
      <c r="AF86" s="210"/>
      <c r="AG86" s="210"/>
      <c r="AH86" s="210"/>
      <c r="AI86" s="210"/>
      <c r="AJ86" s="186"/>
      <c r="AK86" s="186"/>
      <c r="AL86" s="210"/>
      <c r="AM86" s="186"/>
      <c r="AN86" s="186"/>
      <c r="AO86" s="186"/>
      <c r="AP86" s="186"/>
      <c r="AQ86" s="210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2"/>
      <c r="BC86" s="221"/>
      <c r="BD86" s="222"/>
      <c r="BE86" s="222"/>
      <c r="BF86" s="222"/>
      <c r="BG86" s="221"/>
      <c r="BH86" s="222"/>
      <c r="BI86" s="221"/>
      <c r="BJ86" s="221"/>
      <c r="BK86" s="221"/>
      <c r="BL86" s="221"/>
      <c r="BM86" s="221"/>
      <c r="BN86" s="221"/>
      <c r="BO86" s="221"/>
      <c r="BP86" s="40" t="e">
        <f t="shared" si="42"/>
        <v>#DIV/0!</v>
      </c>
      <c r="BQ86" s="40" t="e">
        <f t="shared" si="43"/>
        <v>#DIV/0!</v>
      </c>
      <c r="BR86" s="74" t="e">
        <f t="shared" si="44"/>
        <v>#DIV/0!</v>
      </c>
      <c r="BS86" s="74" t="e">
        <f t="shared" si="45"/>
        <v>#DIV/0!</v>
      </c>
      <c r="BT86" s="74" t="e">
        <f t="shared" si="46"/>
        <v>#DIV/0!</v>
      </c>
      <c r="BU86" s="74" t="e">
        <f t="shared" si="47"/>
        <v>#DIV/0!</v>
      </c>
      <c r="BV86" s="25" t="str">
        <f t="shared" si="48"/>
        <v>св</v>
      </c>
      <c r="BW86" s="24">
        <f t="shared" si="49"/>
        <v>0</v>
      </c>
      <c r="BX86" s="24">
        <f t="shared" si="50"/>
        <v>0</v>
      </c>
      <c r="BY86" s="24">
        <f t="shared" si="51"/>
        <v>0</v>
      </c>
      <c r="BZ86" s="24">
        <f t="shared" si="52"/>
        <v>0</v>
      </c>
      <c r="CA86" s="25" t="e">
        <f t="shared" si="53"/>
        <v>#DIV/0!</v>
      </c>
    </row>
    <row r="87" spans="2:79" ht="24" hidden="1" customHeight="1" x14ac:dyDescent="0.25">
      <c r="B87" s="207"/>
      <c r="C87" s="48"/>
      <c r="D87" s="56"/>
      <c r="E87" s="234"/>
      <c r="F87" s="234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34"/>
      <c r="Y87" s="223"/>
      <c r="Z87" s="223"/>
      <c r="AA87" s="234"/>
      <c r="AB87" s="223"/>
      <c r="AC87" s="223"/>
      <c r="AD87" s="223"/>
      <c r="AE87" s="224"/>
      <c r="AF87" s="210"/>
      <c r="AG87" s="210"/>
      <c r="AH87" s="210"/>
      <c r="AI87" s="210"/>
      <c r="AJ87" s="186"/>
      <c r="AK87" s="186"/>
      <c r="AL87" s="210"/>
      <c r="AM87" s="186"/>
      <c r="AN87" s="186"/>
      <c r="AO87" s="186"/>
      <c r="AP87" s="186"/>
      <c r="AQ87" s="210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2"/>
      <c r="BC87" s="221"/>
      <c r="BD87" s="222"/>
      <c r="BE87" s="222"/>
      <c r="BF87" s="222"/>
      <c r="BG87" s="221"/>
      <c r="BH87" s="222"/>
      <c r="BI87" s="221"/>
      <c r="BJ87" s="221"/>
      <c r="BK87" s="221"/>
      <c r="BL87" s="221"/>
      <c r="BM87" s="221"/>
      <c r="BN87" s="221"/>
      <c r="BO87" s="221"/>
      <c r="BP87" s="40" t="e">
        <f t="shared" si="42"/>
        <v>#DIV/0!</v>
      </c>
      <c r="BQ87" s="40" t="e">
        <f t="shared" si="43"/>
        <v>#DIV/0!</v>
      </c>
      <c r="BR87" s="74" t="e">
        <f t="shared" si="44"/>
        <v>#DIV/0!</v>
      </c>
      <c r="BS87" s="74" t="e">
        <f t="shared" si="45"/>
        <v>#DIV/0!</v>
      </c>
      <c r="BT87" s="74" t="e">
        <f t="shared" si="46"/>
        <v>#DIV/0!</v>
      </c>
      <c r="BU87" s="74" t="e">
        <f t="shared" si="47"/>
        <v>#DIV/0!</v>
      </c>
      <c r="BV87" s="25" t="str">
        <f t="shared" si="48"/>
        <v>св</v>
      </c>
      <c r="BW87" s="24">
        <f t="shared" si="49"/>
        <v>0</v>
      </c>
      <c r="BX87" s="24">
        <f t="shared" si="50"/>
        <v>0</v>
      </c>
      <c r="BY87" s="24">
        <f t="shared" si="51"/>
        <v>0</v>
      </c>
      <c r="BZ87" s="24">
        <f t="shared" si="52"/>
        <v>0</v>
      </c>
      <c r="CA87" s="25" t="e">
        <f t="shared" si="53"/>
        <v>#DIV/0!</v>
      </c>
    </row>
    <row r="88" spans="2:79" ht="24" hidden="1" customHeight="1" x14ac:dyDescent="0.25">
      <c r="B88" s="207"/>
      <c r="C88" s="48"/>
      <c r="D88" s="56"/>
      <c r="E88" s="234"/>
      <c r="F88" s="234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34"/>
      <c r="Y88" s="223"/>
      <c r="Z88" s="223"/>
      <c r="AA88" s="234"/>
      <c r="AB88" s="223"/>
      <c r="AC88" s="223"/>
      <c r="AD88" s="223"/>
      <c r="AE88" s="224"/>
      <c r="AF88" s="210"/>
      <c r="AG88" s="210"/>
      <c r="AH88" s="210"/>
      <c r="AI88" s="210"/>
      <c r="AJ88" s="186"/>
      <c r="AK88" s="186"/>
      <c r="AL88" s="210"/>
      <c r="AM88" s="186"/>
      <c r="AN88" s="186"/>
      <c r="AO88" s="186"/>
      <c r="AP88" s="186"/>
      <c r="AQ88" s="210"/>
      <c r="AR88" s="221"/>
      <c r="AS88" s="221"/>
      <c r="AT88" s="221"/>
      <c r="AU88" s="221"/>
      <c r="AV88" s="221"/>
      <c r="AW88" s="221"/>
      <c r="AX88" s="221"/>
      <c r="AY88" s="221"/>
      <c r="AZ88" s="221"/>
      <c r="BA88" s="221"/>
      <c r="BB88" s="222"/>
      <c r="BC88" s="221"/>
      <c r="BD88" s="222"/>
      <c r="BE88" s="222"/>
      <c r="BF88" s="222"/>
      <c r="BG88" s="221"/>
      <c r="BH88" s="222"/>
      <c r="BI88" s="221"/>
      <c r="BJ88" s="221"/>
      <c r="BK88" s="221"/>
      <c r="BL88" s="221"/>
      <c r="BM88" s="221"/>
      <c r="BN88" s="221"/>
      <c r="BO88" s="221"/>
      <c r="BP88" s="40" t="e">
        <f t="shared" si="42"/>
        <v>#DIV/0!</v>
      </c>
      <c r="BQ88" s="40" t="e">
        <f t="shared" si="43"/>
        <v>#DIV/0!</v>
      </c>
      <c r="BR88" s="74" t="e">
        <f t="shared" si="44"/>
        <v>#DIV/0!</v>
      </c>
      <c r="BS88" s="74" t="e">
        <f t="shared" si="45"/>
        <v>#DIV/0!</v>
      </c>
      <c r="BT88" s="74" t="e">
        <f t="shared" si="46"/>
        <v>#DIV/0!</v>
      </c>
      <c r="BU88" s="74" t="e">
        <f t="shared" si="47"/>
        <v>#DIV/0!</v>
      </c>
      <c r="BV88" s="25" t="str">
        <f t="shared" si="48"/>
        <v>св</v>
      </c>
      <c r="BW88" s="24">
        <f t="shared" si="49"/>
        <v>0</v>
      </c>
      <c r="BX88" s="24">
        <f t="shared" si="50"/>
        <v>0</v>
      </c>
      <c r="BY88" s="24">
        <f t="shared" si="51"/>
        <v>0</v>
      </c>
      <c r="BZ88" s="24">
        <f t="shared" si="52"/>
        <v>0</v>
      </c>
      <c r="CA88" s="25" t="e">
        <f t="shared" si="53"/>
        <v>#DIV/0!</v>
      </c>
    </row>
    <row r="89" spans="2:79" ht="24" hidden="1" customHeight="1" x14ac:dyDescent="0.25">
      <c r="B89" s="207"/>
      <c r="C89" s="48"/>
      <c r="D89" s="56"/>
      <c r="E89" s="234"/>
      <c r="F89" s="234"/>
      <c r="G89" s="223"/>
      <c r="H89" s="223"/>
      <c r="I89" s="223"/>
      <c r="J89" s="223"/>
      <c r="K89" s="223"/>
      <c r="L89" s="223"/>
      <c r="M89" s="223"/>
      <c r="N89" s="223"/>
      <c r="O89" s="223"/>
      <c r="P89" s="223"/>
      <c r="Q89" s="223"/>
      <c r="R89" s="223"/>
      <c r="S89" s="223"/>
      <c r="T89" s="223"/>
      <c r="U89" s="223"/>
      <c r="V89" s="223"/>
      <c r="W89" s="223"/>
      <c r="X89" s="234"/>
      <c r="Y89" s="223"/>
      <c r="Z89" s="223"/>
      <c r="AA89" s="234"/>
      <c r="AB89" s="223"/>
      <c r="AC89" s="223"/>
      <c r="AD89" s="223"/>
      <c r="AE89" s="224"/>
      <c r="AF89" s="210"/>
      <c r="AG89" s="210"/>
      <c r="AH89" s="210"/>
      <c r="AI89" s="210"/>
      <c r="AJ89" s="186"/>
      <c r="AK89" s="186"/>
      <c r="AL89" s="210"/>
      <c r="AM89" s="186"/>
      <c r="AN89" s="186"/>
      <c r="AO89" s="186"/>
      <c r="AP89" s="186"/>
      <c r="AQ89" s="210"/>
      <c r="AR89" s="221"/>
      <c r="AS89" s="221"/>
      <c r="AT89" s="221"/>
      <c r="AU89" s="221"/>
      <c r="AV89" s="221"/>
      <c r="AW89" s="221"/>
      <c r="AX89" s="221"/>
      <c r="AY89" s="221"/>
      <c r="AZ89" s="221"/>
      <c r="BA89" s="221"/>
      <c r="BB89" s="222"/>
      <c r="BC89" s="221"/>
      <c r="BD89" s="222"/>
      <c r="BE89" s="222"/>
      <c r="BF89" s="222"/>
      <c r="BG89" s="221"/>
      <c r="BH89" s="222"/>
      <c r="BI89" s="221"/>
      <c r="BJ89" s="221"/>
      <c r="BK89" s="221"/>
      <c r="BL89" s="221"/>
      <c r="BM89" s="221"/>
      <c r="BN89" s="221"/>
      <c r="BO89" s="221"/>
      <c r="BP89" s="40" t="e">
        <f t="shared" si="42"/>
        <v>#DIV/0!</v>
      </c>
      <c r="BQ89" s="40" t="e">
        <f t="shared" si="43"/>
        <v>#DIV/0!</v>
      </c>
      <c r="BR89" s="74" t="e">
        <f t="shared" si="44"/>
        <v>#DIV/0!</v>
      </c>
      <c r="BS89" s="74" t="e">
        <f t="shared" si="45"/>
        <v>#DIV/0!</v>
      </c>
      <c r="BT89" s="74" t="e">
        <f t="shared" si="46"/>
        <v>#DIV/0!</v>
      </c>
      <c r="BU89" s="74" t="e">
        <f t="shared" si="47"/>
        <v>#DIV/0!</v>
      </c>
      <c r="BV89" s="25" t="str">
        <f t="shared" si="48"/>
        <v>св</v>
      </c>
      <c r="BW89" s="24">
        <f t="shared" si="49"/>
        <v>0</v>
      </c>
      <c r="BX89" s="24">
        <f t="shared" si="50"/>
        <v>0</v>
      </c>
      <c r="BY89" s="24">
        <f t="shared" si="51"/>
        <v>0</v>
      </c>
      <c r="BZ89" s="24">
        <f t="shared" si="52"/>
        <v>0</v>
      </c>
      <c r="CA89" s="25" t="e">
        <f t="shared" si="53"/>
        <v>#DIV/0!</v>
      </c>
    </row>
    <row r="90" spans="2:79" ht="24" customHeight="1" x14ac:dyDescent="0.2"/>
    <row r="91" spans="2:79" ht="24" customHeight="1" x14ac:dyDescent="0.2"/>
    <row r="92" spans="2:79" ht="24" customHeight="1" x14ac:dyDescent="0.2"/>
    <row r="93" spans="2:79" ht="24" customHeight="1" x14ac:dyDescent="0.2"/>
    <row r="94" spans="2:79" ht="24" customHeight="1" x14ac:dyDescent="0.2"/>
    <row r="95" spans="2:79" ht="24" customHeight="1" x14ac:dyDescent="0.2"/>
    <row r="96" spans="2:79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</sheetData>
  <autoFilter ref="B7:CA70">
    <sortState ref="B8:BT88">
      <sortCondition ref="C7:C78"/>
    </sortState>
  </autoFilter>
  <sortState ref="A7:BX81">
    <sortCondition ref="C8:C90"/>
    <sortCondition ref="B8:B90"/>
  </sortState>
  <mergeCells count="13">
    <mergeCell ref="A3:D3"/>
    <mergeCell ref="BP1:BV3"/>
    <mergeCell ref="AR2:BE2"/>
    <mergeCell ref="BF2:BO2"/>
    <mergeCell ref="BP5:BU5"/>
    <mergeCell ref="BW1:CA3"/>
    <mergeCell ref="E2:K2"/>
    <mergeCell ref="L2:Q2"/>
    <mergeCell ref="R2:AD2"/>
    <mergeCell ref="E1:Q1"/>
    <mergeCell ref="AE2:AQ2"/>
    <mergeCell ref="AR1:BO1"/>
    <mergeCell ref="R1:AQ1"/>
  </mergeCells>
  <phoneticPr fontId="42" type="noConversion"/>
  <conditionalFormatting sqref="C4:D4 D5 D7:D89">
    <cfRule type="cellIs" dxfId="86" priority="202" stopIfTrue="1" operator="equal">
      <formula>"К"</formula>
    </cfRule>
  </conditionalFormatting>
  <conditionalFormatting sqref="E8:BO89">
    <cfRule type="cellIs" dxfId="85" priority="225" stopIfTrue="1" operator="between">
      <formula>1</formula>
      <formula>59</formula>
    </cfRule>
    <cfRule type="cellIs" dxfId="84" priority="226" stopIfTrue="1" operator="equal">
      <formula>0</formula>
    </cfRule>
  </conditionalFormatting>
  <conditionalFormatting sqref="CA8:CA89">
    <cfRule type="cellIs" dxfId="83" priority="3" operator="greaterThan">
      <formula>75</formula>
    </cfRule>
  </conditionalFormatting>
  <dataValidations count="2">
    <dataValidation type="textLength" allowBlank="1" showErrorMessage="1" errorTitle="ВНИМАНИЕ" error="Или &quot;К&quot; или смерть !!!" sqref="D33 D8 D10:D28 D35:D89">
      <formula1>1</formula1>
      <formula2>1</formula2>
    </dataValidation>
    <dataValidation allowBlank="1" showErrorMessage="1" errorTitle="ВНИМАНИЕ" error="Или &quot;К&quot; или смерть !!!" sqref="D7">
      <formula1>0</formula1>
      <formula2>0</formula2>
    </dataValidation>
  </dataValidations>
  <pageMargins left="1.1812499999999999" right="0.39374999999999999" top="0.39374999999999999" bottom="0.39374999999999999" header="0.51180555555555551" footer="0.51180555555555551"/>
  <pageSetup paperSize="9" scale="10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1"/>
  <sheetViews>
    <sheetView topLeftCell="B1" zoomScale="55" zoomScaleNormal="55" zoomScaleSheetLayoutView="75" workbookViewId="0">
      <pane xSplit="1" topLeftCell="S1" activePane="topRight" state="frozen"/>
      <selection activeCell="C8" sqref="C8"/>
      <selection pane="topRight" activeCell="AD29" sqref="AD29"/>
    </sheetView>
  </sheetViews>
  <sheetFormatPr defaultRowHeight="12.75" outlineLevelRow="1" x14ac:dyDescent="0.2"/>
  <cols>
    <col min="1" max="1" width="5.140625" style="1" hidden="1" customWidth="1"/>
    <col min="2" max="2" width="50.28515625" style="1" customWidth="1"/>
    <col min="3" max="3" width="5.28515625" style="2" bestFit="1" customWidth="1"/>
    <col min="4" max="4" width="26.5703125" style="2" bestFit="1" customWidth="1"/>
    <col min="5" max="5" width="7.7109375" style="1" bestFit="1" customWidth="1"/>
    <col min="6" max="8" width="7.42578125" style="1" bestFit="1" customWidth="1"/>
    <col min="9" max="9" width="9.7109375" style="1" bestFit="1" customWidth="1"/>
    <col min="10" max="30" width="9.7109375" style="1" customWidth="1"/>
    <col min="31" max="34" width="12.5703125" style="1" customWidth="1"/>
    <col min="35" max="35" width="14.7109375" style="1" customWidth="1"/>
    <col min="36" max="39" width="9.5703125" style="1" customWidth="1"/>
    <col min="40" max="40" width="10.85546875" style="1" customWidth="1"/>
    <col min="41" max="41" width="9.5703125" style="1" customWidth="1"/>
    <col min="42" max="42" width="9.28515625" style="1" customWidth="1"/>
    <col min="43" max="43" width="9.140625" style="1"/>
    <col min="44" max="46" width="9.140625" style="1" customWidth="1"/>
    <col min="47" max="48" width="9.140625" style="1"/>
    <col min="49" max="49" width="11.85546875" style="1" customWidth="1"/>
    <col min="50" max="16384" width="9.140625" style="1"/>
  </cols>
  <sheetData>
    <row r="1" spans="1:52" s="152" customFormat="1" ht="21" customHeight="1" outlineLevel="1" thickBot="1" x14ac:dyDescent="0.35">
      <c r="A1" s="151"/>
      <c r="E1" s="405" t="s">
        <v>0</v>
      </c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 t="s">
        <v>27</v>
      </c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386" t="s">
        <v>31</v>
      </c>
      <c r="AF1" s="386"/>
      <c r="AG1" s="386"/>
      <c r="AH1" s="386"/>
      <c r="AI1" s="387"/>
      <c r="AJ1" s="392" t="s">
        <v>32</v>
      </c>
      <c r="AK1" s="393"/>
      <c r="AL1" s="393"/>
      <c r="AM1" s="393"/>
      <c r="AN1" s="394"/>
    </row>
    <row r="2" spans="1:52" s="152" customFormat="1" ht="19.5" customHeight="1" outlineLevel="1" thickBot="1" x14ac:dyDescent="0.35">
      <c r="A2" s="151"/>
      <c r="E2" s="401" t="s">
        <v>40</v>
      </c>
      <c r="F2" s="402"/>
      <c r="G2" s="402"/>
      <c r="H2" s="402"/>
      <c r="I2" s="402"/>
      <c r="J2" s="402"/>
      <c r="K2" s="403" t="s">
        <v>41</v>
      </c>
      <c r="L2" s="404"/>
      <c r="M2" s="404"/>
      <c r="N2" s="404"/>
      <c r="O2" s="404"/>
      <c r="P2" s="404"/>
      <c r="Q2" s="404"/>
      <c r="R2" s="404"/>
      <c r="S2" s="403" t="s">
        <v>56</v>
      </c>
      <c r="T2" s="404"/>
      <c r="U2" s="404"/>
      <c r="V2" s="404"/>
      <c r="W2" s="404"/>
      <c r="X2" s="407"/>
      <c r="Y2" s="403" t="s">
        <v>57</v>
      </c>
      <c r="Z2" s="404"/>
      <c r="AA2" s="404"/>
      <c r="AB2" s="404"/>
      <c r="AC2" s="404"/>
      <c r="AD2" s="407"/>
      <c r="AE2" s="388"/>
      <c r="AF2" s="388"/>
      <c r="AG2" s="388"/>
      <c r="AH2" s="388"/>
      <c r="AI2" s="389"/>
      <c r="AJ2" s="395"/>
      <c r="AK2" s="396"/>
      <c r="AL2" s="396"/>
      <c r="AM2" s="396"/>
      <c r="AN2" s="397"/>
    </row>
    <row r="3" spans="1:52" s="152" customFormat="1" ht="174" customHeight="1" outlineLevel="1" thickBot="1" x14ac:dyDescent="0.25">
      <c r="A3" s="349" t="s">
        <v>28</v>
      </c>
      <c r="B3" s="350"/>
      <c r="C3" s="350"/>
      <c r="D3" s="385"/>
      <c r="E3" s="153"/>
      <c r="F3" s="153"/>
      <c r="G3" s="153"/>
      <c r="H3" s="153"/>
      <c r="I3" s="153"/>
      <c r="J3" s="153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390"/>
      <c r="AF3" s="390"/>
      <c r="AG3" s="390"/>
      <c r="AH3" s="390"/>
      <c r="AI3" s="391"/>
      <c r="AJ3" s="398"/>
      <c r="AK3" s="399"/>
      <c r="AL3" s="399"/>
      <c r="AM3" s="399"/>
      <c r="AN3" s="400"/>
    </row>
    <row r="4" spans="1:52" s="12" customFormat="1" ht="337.5" customHeight="1" thickBot="1" x14ac:dyDescent="0.35">
      <c r="A4" s="86" t="s">
        <v>2</v>
      </c>
      <c r="B4" s="120" t="s">
        <v>3</v>
      </c>
      <c r="C4" s="88" t="s">
        <v>4</v>
      </c>
      <c r="D4" s="88" t="s">
        <v>5</v>
      </c>
      <c r="E4" s="81" t="s">
        <v>212</v>
      </c>
      <c r="F4" s="81" t="s">
        <v>77</v>
      </c>
      <c r="G4" s="81" t="s">
        <v>197</v>
      </c>
      <c r="H4" s="172" t="s">
        <v>213</v>
      </c>
      <c r="I4" s="172" t="s">
        <v>76</v>
      </c>
      <c r="J4" s="173" t="s">
        <v>214</v>
      </c>
      <c r="K4" s="81" t="s">
        <v>402</v>
      </c>
      <c r="L4" s="81" t="s">
        <v>403</v>
      </c>
      <c r="M4" s="81" t="s">
        <v>404</v>
      </c>
      <c r="N4" s="81" t="s">
        <v>405</v>
      </c>
      <c r="O4" s="81" t="s">
        <v>406</v>
      </c>
      <c r="P4" s="173" t="s">
        <v>407</v>
      </c>
      <c r="Q4" s="173" t="s">
        <v>408</v>
      </c>
      <c r="R4" s="173" t="s">
        <v>409</v>
      </c>
      <c r="S4" s="81" t="s">
        <v>499</v>
      </c>
      <c r="T4" s="81" t="s">
        <v>500</v>
      </c>
      <c r="U4" s="81" t="s">
        <v>501</v>
      </c>
      <c r="V4" s="173" t="s">
        <v>502</v>
      </c>
      <c r="W4" s="173" t="s">
        <v>503</v>
      </c>
      <c r="X4" s="173" t="s">
        <v>504</v>
      </c>
      <c r="Y4" s="81" t="s">
        <v>518</v>
      </c>
      <c r="Z4" s="173" t="s">
        <v>524</v>
      </c>
      <c r="AA4" s="173" t="s">
        <v>525</v>
      </c>
      <c r="AB4" s="81" t="s">
        <v>526</v>
      </c>
      <c r="AC4" s="81" t="s">
        <v>522</v>
      </c>
      <c r="AD4" s="81" t="s">
        <v>523</v>
      </c>
      <c r="AE4" s="10" t="s">
        <v>37</v>
      </c>
      <c r="AF4" s="10" t="s">
        <v>38</v>
      </c>
      <c r="AG4" s="10" t="s">
        <v>58</v>
      </c>
      <c r="AH4" s="10" t="s">
        <v>59</v>
      </c>
      <c r="AI4" s="11" t="s">
        <v>7</v>
      </c>
      <c r="AJ4" s="94" t="s">
        <v>8</v>
      </c>
      <c r="AK4" s="94" t="s">
        <v>9</v>
      </c>
      <c r="AL4" s="94" t="s">
        <v>10</v>
      </c>
      <c r="AM4" s="94" t="s">
        <v>11</v>
      </c>
      <c r="AN4" s="94" t="s">
        <v>12</v>
      </c>
    </row>
    <row r="5" spans="1:52" s="12" customFormat="1" ht="38.25" customHeight="1" thickBot="1" x14ac:dyDescent="0.35">
      <c r="A5" s="13"/>
      <c r="B5" s="14" t="s">
        <v>13</v>
      </c>
      <c r="C5" s="13"/>
      <c r="D5" s="13"/>
      <c r="E5" s="155"/>
      <c r="F5" s="155"/>
      <c r="G5" s="155"/>
      <c r="H5" s="155"/>
      <c r="I5" s="156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69"/>
      <c r="AF5" s="211"/>
      <c r="AG5" s="211"/>
      <c r="AH5" s="211"/>
      <c r="AI5" s="158"/>
      <c r="AJ5" s="18"/>
      <c r="AK5" s="18"/>
      <c r="AL5" s="18"/>
      <c r="AM5" s="18"/>
      <c r="AN5" s="18"/>
    </row>
    <row r="6" spans="1:52" s="12" customFormat="1" ht="21" hidden="1" thickBot="1" x14ac:dyDescent="0.35">
      <c r="A6" s="159"/>
      <c r="B6" s="159" t="s">
        <v>30</v>
      </c>
      <c r="C6" s="159"/>
      <c r="D6" s="159"/>
      <c r="E6" s="170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60"/>
      <c r="AF6" s="160"/>
      <c r="AG6" s="160"/>
      <c r="AH6" s="160"/>
      <c r="AI6" s="159"/>
      <c r="AJ6" s="18"/>
      <c r="AK6" s="18"/>
      <c r="AL6" s="18"/>
      <c r="AM6" s="18"/>
      <c r="AN6" s="18"/>
    </row>
    <row r="7" spans="1:52" s="19" customFormat="1" ht="19.5" thickBot="1" x14ac:dyDescent="0.35">
      <c r="A7" s="20"/>
      <c r="B7" s="161" t="s">
        <v>16</v>
      </c>
      <c r="C7" s="51"/>
      <c r="D7" s="51"/>
      <c r="E7" s="135">
        <f t="shared" ref="E7:M7" si="0">AVERAGE(E8:E28)</f>
        <v>73.384615384615387</v>
      </c>
      <c r="F7" s="135">
        <f t="shared" si="0"/>
        <v>78.538461538461533</v>
      </c>
      <c r="G7" s="135">
        <f t="shared" si="0"/>
        <v>73.461538461538467</v>
      </c>
      <c r="H7" s="135">
        <f t="shared" si="0"/>
        <v>67.615384615384613</v>
      </c>
      <c r="I7" s="135">
        <f t="shared" si="0"/>
        <v>91.307692307692307</v>
      </c>
      <c r="J7" s="135">
        <f t="shared" si="0"/>
        <v>76.92307692307692</v>
      </c>
      <c r="K7" s="135">
        <f t="shared" si="0"/>
        <v>80.07692307692308</v>
      </c>
      <c r="L7" s="135">
        <f t="shared" si="0"/>
        <v>89.307692307692307</v>
      </c>
      <c r="M7" s="135">
        <f t="shared" si="0"/>
        <v>75.384615384615387</v>
      </c>
      <c r="N7" s="135"/>
      <c r="O7" s="135">
        <f>AVERAGE(O8:O28)</f>
        <v>86.230769230769226</v>
      </c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>
        <f>AVERAGE(AD8:AD28)</f>
        <v>87.615384615384613</v>
      </c>
      <c r="AE7" s="135" t="e">
        <f>AVERAGE(AE8:AE28)</f>
        <v>#DIV/0!</v>
      </c>
      <c r="AF7" s="135" t="e">
        <f>AVERAGE(AF8:AF28)</f>
        <v>#DIV/0!</v>
      </c>
      <c r="AG7" s="135"/>
      <c r="AH7" s="135"/>
      <c r="AI7" s="135" t="e">
        <f>AVERAGE(AI8:AI28)</f>
        <v>#DIV/0!</v>
      </c>
      <c r="AJ7" s="18"/>
      <c r="AK7" s="18"/>
      <c r="AL7" s="18"/>
      <c r="AM7" s="18"/>
      <c r="AN7" s="18"/>
      <c r="AR7" s="291" t="s">
        <v>532</v>
      </c>
      <c r="AS7" s="291" t="s">
        <v>533</v>
      </c>
      <c r="AT7" s="291" t="s">
        <v>534</v>
      </c>
      <c r="AU7" s="291" t="s">
        <v>535</v>
      </c>
      <c r="AV7" s="291" t="s">
        <v>536</v>
      </c>
      <c r="AX7" s="292" t="s">
        <v>537</v>
      </c>
      <c r="AY7" s="292" t="s">
        <v>538</v>
      </c>
      <c r="AZ7" s="292" t="s">
        <v>539</v>
      </c>
    </row>
    <row r="8" spans="1:52" s="22" customFormat="1" ht="18" customHeight="1" x14ac:dyDescent="0.25">
      <c r="A8" s="162">
        <v>1</v>
      </c>
      <c r="B8" s="163" t="s">
        <v>200</v>
      </c>
      <c r="C8" s="164"/>
      <c r="D8" s="165" t="s">
        <v>93</v>
      </c>
      <c r="E8" s="166">
        <v>62</v>
      </c>
      <c r="F8" s="166">
        <v>60</v>
      </c>
      <c r="G8" s="166">
        <v>75</v>
      </c>
      <c r="H8" s="166">
        <v>60</v>
      </c>
      <c r="I8" s="166">
        <v>88</v>
      </c>
      <c r="J8" s="166">
        <v>61</v>
      </c>
      <c r="K8" s="166">
        <v>75</v>
      </c>
      <c r="L8" s="166">
        <v>90</v>
      </c>
      <c r="M8" s="166">
        <v>63</v>
      </c>
      <c r="N8" s="166">
        <v>90</v>
      </c>
      <c r="O8" s="166">
        <v>96</v>
      </c>
      <c r="P8" s="166">
        <v>60</v>
      </c>
      <c r="Q8" s="166">
        <v>77</v>
      </c>
      <c r="R8" s="166">
        <v>96</v>
      </c>
      <c r="S8" s="166">
        <v>90</v>
      </c>
      <c r="T8" s="166">
        <v>85</v>
      </c>
      <c r="U8" s="166">
        <v>77</v>
      </c>
      <c r="V8" s="166">
        <v>78</v>
      </c>
      <c r="W8" s="166">
        <v>97</v>
      </c>
      <c r="X8" s="166">
        <v>95</v>
      </c>
      <c r="Y8" s="166">
        <v>68</v>
      </c>
      <c r="Z8" s="166">
        <v>87</v>
      </c>
      <c r="AA8" s="166">
        <v>82</v>
      </c>
      <c r="AB8" s="166">
        <v>87</v>
      </c>
      <c r="AC8" s="166">
        <v>95</v>
      </c>
      <c r="AD8" s="166">
        <v>90</v>
      </c>
      <c r="AE8" s="40">
        <f t="shared" ref="AE8:AE20" si="1">IF(COUNTIF(E8:J8,"&gt;59")=COUNTA(E8:J8),(IF(COUNTA(E8:J8&gt;0),SUM(E8:J8)/COUNT(E8:J8),"св")),"Нет п/оц.")</f>
        <v>67.666666666666671</v>
      </c>
      <c r="AF8" s="40">
        <f t="shared" ref="AF8:AF20" si="2">IF(COUNTIF(K8:R8,"&gt;59")=COUNTA(K8:R8),(IF(COUNTA(K8:R8&gt;0),SUM(K8:R8)/COUNT(K8:R8),"св")),"Нет п/оц.")</f>
        <v>80.875</v>
      </c>
      <c r="AG8" s="40">
        <f t="shared" ref="AG8:AG20" si="3">IF(COUNTIF(S8:X8,"&gt;59")=COUNTA(S8:X8),(IF(COUNTA(S8:X8&gt;0),SUM(S8:X8)/COUNT(S8:X8),"св")),"Нет п/оц.")</f>
        <v>87</v>
      </c>
      <c r="AH8" s="40">
        <f t="shared" ref="AH8:AH20" si="4">IF(COUNTIF(Y8:AD8,"&gt;59")=COUNTA(Y8:AD8),(IF(COUNTA(Y8:AD8&gt;0),SUM(Y8:AD8)/COUNT(Y8:AD8),"св")),"Нет п/оц.")</f>
        <v>84.833333333333329</v>
      </c>
      <c r="AI8" s="167">
        <f t="shared" ref="AI8:AI20" si="5">IF(COUNTIF(E8:AD8,"&gt;59")=COUNTA(E8:AD8),(IF(COUNTA(E8:AD8&gt;0),SUM(E8:AD8)/COUNT(E8:AD8),"св")),"Нет п/оц.")</f>
        <v>80.15384615384616</v>
      </c>
      <c r="AJ8" s="24">
        <f t="shared" ref="AJ8:AJ20" si="6">COUNTIF(E8:AD8,"&gt;=90")</f>
        <v>9</v>
      </c>
      <c r="AK8" s="24">
        <f t="shared" ref="AK8:AK20" si="7">COUNTIFS(E8:AD8,"&gt;=74",E8:AD8,"&lt;90")</f>
        <v>10</v>
      </c>
      <c r="AL8" s="24">
        <f t="shared" ref="AL8:AL20" si="8">COUNTIFS(E8:AD8,"&gt;=60",E8:AD8,"&lt;74")</f>
        <v>7</v>
      </c>
      <c r="AM8" s="24">
        <f t="shared" ref="AM8:AM20" si="9">AL8+AK8+AJ8</f>
        <v>26</v>
      </c>
      <c r="AN8" s="25">
        <f t="shared" ref="AN8:AN20" si="10">AJ8/AM8*100</f>
        <v>34.615384615384613</v>
      </c>
      <c r="AR8" s="293">
        <f>COUNTIF(E8:AD8,"&gt;=90")/COUNT(E8:AD8)*100</f>
        <v>34.615384615384613</v>
      </c>
      <c r="AS8" s="293">
        <f>(COUNTIF(E8:AD8,"&gt;=82")-COUNTIF(E8:AD8,"&gt;=90"))/COUNT(E8:AD8)*100</f>
        <v>19.230769230769234</v>
      </c>
      <c r="AT8" s="293">
        <f>(COUNTIF(E8:AD8,"&gt;=74")-COUNTIF(E8:AD8,"&gt;=82"))/COUNT(E8:AD8)*100</f>
        <v>19.230769230769234</v>
      </c>
      <c r="AU8" s="293">
        <f>(COUNTIF(E8:AD8,"&gt;=64")-COUNTIF(E8:AD8,"&gt;=74"))/(COUNT(E8:AD8))*100</f>
        <v>3.8461538461538463</v>
      </c>
      <c r="AV8" s="293">
        <f>(COUNTIF(E8:AD8,"&gt;=60")-COUNTIF(E8:AD8,"&gt;=64"))/(COUNT(E8:AD8))*100</f>
        <v>23.076923076923077</v>
      </c>
      <c r="AX8" s="22">
        <f>AJ8/$AM8</f>
        <v>0.34615384615384615</v>
      </c>
      <c r="AY8" s="22">
        <f t="shared" ref="AY8:AZ8" si="11">AK8/$AM8</f>
        <v>0.38461538461538464</v>
      </c>
      <c r="AZ8" s="22">
        <f t="shared" si="11"/>
        <v>0.26923076923076922</v>
      </c>
    </row>
    <row r="9" spans="1:52" s="22" customFormat="1" ht="18" customHeight="1" x14ac:dyDescent="0.25">
      <c r="A9" s="162">
        <v>3</v>
      </c>
      <c r="B9" s="163" t="s">
        <v>201</v>
      </c>
      <c r="C9" s="164"/>
      <c r="D9" s="165" t="s">
        <v>93</v>
      </c>
      <c r="E9" s="166">
        <v>63</v>
      </c>
      <c r="F9" s="166">
        <v>78</v>
      </c>
      <c r="G9" s="166">
        <v>60</v>
      </c>
      <c r="H9" s="166">
        <v>75</v>
      </c>
      <c r="I9" s="166">
        <v>95</v>
      </c>
      <c r="J9" s="166">
        <v>75</v>
      </c>
      <c r="K9" s="166">
        <v>75</v>
      </c>
      <c r="L9" s="166">
        <v>80</v>
      </c>
      <c r="M9" s="166">
        <v>82</v>
      </c>
      <c r="N9" s="166">
        <v>96</v>
      </c>
      <c r="O9" s="166">
        <v>90</v>
      </c>
      <c r="P9" s="166">
        <v>60</v>
      </c>
      <c r="Q9" s="166">
        <v>74</v>
      </c>
      <c r="R9" s="166">
        <v>97</v>
      </c>
      <c r="S9" s="166">
        <v>60</v>
      </c>
      <c r="T9" s="166">
        <v>91</v>
      </c>
      <c r="U9" s="166">
        <v>95</v>
      </c>
      <c r="V9" s="166">
        <v>95</v>
      </c>
      <c r="W9" s="166">
        <v>98</v>
      </c>
      <c r="X9" s="166">
        <v>98</v>
      </c>
      <c r="Y9" s="166">
        <v>100</v>
      </c>
      <c r="Z9" s="166">
        <v>80</v>
      </c>
      <c r="AA9" s="166">
        <v>75</v>
      </c>
      <c r="AB9" s="166">
        <v>93</v>
      </c>
      <c r="AC9" s="166">
        <v>95</v>
      </c>
      <c r="AD9" s="166">
        <v>94</v>
      </c>
      <c r="AE9" s="40">
        <f t="shared" si="1"/>
        <v>74.333333333333329</v>
      </c>
      <c r="AF9" s="40">
        <f t="shared" si="2"/>
        <v>81.75</v>
      </c>
      <c r="AG9" s="40">
        <f t="shared" si="3"/>
        <v>89.5</v>
      </c>
      <c r="AH9" s="40">
        <f t="shared" si="4"/>
        <v>89.5</v>
      </c>
      <c r="AI9" s="167">
        <f t="shared" si="5"/>
        <v>83.615384615384613</v>
      </c>
      <c r="AJ9" s="24">
        <f t="shared" si="6"/>
        <v>13</v>
      </c>
      <c r="AK9" s="24">
        <f t="shared" si="7"/>
        <v>9</v>
      </c>
      <c r="AL9" s="24">
        <f t="shared" si="8"/>
        <v>4</v>
      </c>
      <c r="AM9" s="24">
        <f t="shared" si="9"/>
        <v>26</v>
      </c>
      <c r="AN9" s="25">
        <f t="shared" si="10"/>
        <v>50</v>
      </c>
      <c r="AR9" s="293">
        <f t="shared" ref="AR9:AR28" si="12">COUNTIF(E9:AD9,"&gt;=90")/COUNT(E9:AD9)*100</f>
        <v>50</v>
      </c>
      <c r="AS9" s="293">
        <f t="shared" ref="AS9:AS28" si="13">(COUNTIF(E9:AD9,"&gt;=82")-COUNTIF(E9:AD9,"&gt;=90"))/COUNT(E9:AD9)*100</f>
        <v>3.8461538461538463</v>
      </c>
      <c r="AT9" s="293">
        <f t="shared" ref="AT9:AT28" si="14">(COUNTIF(E9:AD9,"&gt;=74")-COUNTIF(E9:AD9,"&gt;=82"))/COUNT(E9:AD9)*100</f>
        <v>30.76923076923077</v>
      </c>
      <c r="AU9" s="293">
        <f t="shared" ref="AU9:AU28" si="15">(COUNTIF(E9:AD9,"&gt;=64")-COUNTIF(E9:AD9,"&gt;=74"))/(COUNT(E9:AD9))*100</f>
        <v>0</v>
      </c>
      <c r="AV9" s="293">
        <f t="shared" ref="AV9:AV28" si="16">(COUNTIF(E9:AD9,"&gt;=60")-COUNTIF(E9:AD9,"&gt;=64"))/(COUNT(E9:AD9))*100</f>
        <v>15.384615384615385</v>
      </c>
      <c r="AX9" s="22">
        <f t="shared" ref="AX9:AX28" si="17">AJ9/$AM9</f>
        <v>0.5</v>
      </c>
      <c r="AY9" s="22">
        <f t="shared" ref="AY9:AY28" si="18">AK9/$AM9</f>
        <v>0.34615384615384615</v>
      </c>
      <c r="AZ9" s="22">
        <f t="shared" ref="AZ9:AZ28" si="19">AL9/$AM9</f>
        <v>0.15384615384615385</v>
      </c>
    </row>
    <row r="10" spans="1:52" s="54" customFormat="1" ht="18" customHeight="1" x14ac:dyDescent="0.25">
      <c r="A10" s="162">
        <v>5</v>
      </c>
      <c r="B10" s="163" t="s">
        <v>202</v>
      </c>
      <c r="C10" s="164"/>
      <c r="D10" s="165" t="s">
        <v>93</v>
      </c>
      <c r="E10" s="166">
        <v>91</v>
      </c>
      <c r="F10" s="166">
        <v>94</v>
      </c>
      <c r="G10" s="166">
        <v>75</v>
      </c>
      <c r="H10" s="166">
        <v>68</v>
      </c>
      <c r="I10" s="166">
        <v>97</v>
      </c>
      <c r="J10" s="166">
        <v>94</v>
      </c>
      <c r="K10" s="166">
        <v>90</v>
      </c>
      <c r="L10" s="166">
        <v>90</v>
      </c>
      <c r="M10" s="166">
        <v>84</v>
      </c>
      <c r="N10" s="166">
        <v>97</v>
      </c>
      <c r="O10" s="166">
        <v>92</v>
      </c>
      <c r="P10" s="166">
        <v>80</v>
      </c>
      <c r="Q10" s="166">
        <v>77</v>
      </c>
      <c r="R10" s="166">
        <v>91</v>
      </c>
      <c r="S10" s="166">
        <v>90</v>
      </c>
      <c r="T10" s="166">
        <v>88</v>
      </c>
      <c r="U10" s="166">
        <v>77</v>
      </c>
      <c r="V10" s="166">
        <v>90</v>
      </c>
      <c r="W10" s="166">
        <v>94</v>
      </c>
      <c r="X10" s="166">
        <v>98</v>
      </c>
      <c r="Y10" s="166">
        <v>85</v>
      </c>
      <c r="Z10" s="166">
        <v>90</v>
      </c>
      <c r="AA10" s="166">
        <v>77</v>
      </c>
      <c r="AB10" s="166">
        <v>93</v>
      </c>
      <c r="AC10" s="166">
        <v>92</v>
      </c>
      <c r="AD10" s="166">
        <v>92</v>
      </c>
      <c r="AE10" s="40">
        <f t="shared" si="1"/>
        <v>86.5</v>
      </c>
      <c r="AF10" s="40">
        <f t="shared" si="2"/>
        <v>87.625</v>
      </c>
      <c r="AG10" s="40">
        <f t="shared" si="3"/>
        <v>89.5</v>
      </c>
      <c r="AH10" s="40">
        <f t="shared" si="4"/>
        <v>88.166666666666671</v>
      </c>
      <c r="AI10" s="167">
        <f t="shared" si="5"/>
        <v>87.92307692307692</v>
      </c>
      <c r="AJ10" s="24">
        <f t="shared" si="6"/>
        <v>17</v>
      </c>
      <c r="AK10" s="24">
        <f t="shared" si="7"/>
        <v>8</v>
      </c>
      <c r="AL10" s="24">
        <f t="shared" si="8"/>
        <v>1</v>
      </c>
      <c r="AM10" s="24">
        <f t="shared" si="9"/>
        <v>26</v>
      </c>
      <c r="AN10" s="25">
        <f t="shared" si="10"/>
        <v>65.384615384615387</v>
      </c>
      <c r="AR10" s="293">
        <f t="shared" si="12"/>
        <v>65.384615384615387</v>
      </c>
      <c r="AS10" s="293">
        <f t="shared" si="13"/>
        <v>11.538461538461538</v>
      </c>
      <c r="AT10" s="293">
        <f t="shared" si="14"/>
        <v>19.230769230769234</v>
      </c>
      <c r="AU10" s="293">
        <f t="shared" si="15"/>
        <v>3.8461538461538463</v>
      </c>
      <c r="AV10" s="293">
        <f t="shared" si="16"/>
        <v>0</v>
      </c>
      <c r="AW10" s="22"/>
      <c r="AX10" s="22">
        <f t="shared" si="17"/>
        <v>0.65384615384615385</v>
      </c>
      <c r="AY10" s="22">
        <f t="shared" si="18"/>
        <v>0.30769230769230771</v>
      </c>
      <c r="AZ10" s="22">
        <f t="shared" si="19"/>
        <v>3.8461538461538464E-2</v>
      </c>
    </row>
    <row r="11" spans="1:52" ht="18" customHeight="1" x14ac:dyDescent="0.25">
      <c r="A11" s="162">
        <v>6</v>
      </c>
      <c r="B11" s="163" t="s">
        <v>203</v>
      </c>
      <c r="C11" s="168"/>
      <c r="D11" s="165" t="s">
        <v>93</v>
      </c>
      <c r="E11" s="166">
        <v>68</v>
      </c>
      <c r="F11" s="166">
        <v>67</v>
      </c>
      <c r="G11" s="166">
        <v>75</v>
      </c>
      <c r="H11" s="166">
        <v>75</v>
      </c>
      <c r="I11" s="166">
        <v>90</v>
      </c>
      <c r="J11" s="166">
        <v>90</v>
      </c>
      <c r="K11" s="166">
        <v>75</v>
      </c>
      <c r="L11" s="166">
        <v>93</v>
      </c>
      <c r="M11" s="166">
        <v>60</v>
      </c>
      <c r="N11" s="166">
        <v>95</v>
      </c>
      <c r="O11" s="166">
        <v>96</v>
      </c>
      <c r="P11" s="166">
        <v>65</v>
      </c>
      <c r="Q11" s="166">
        <v>74</v>
      </c>
      <c r="R11" s="166">
        <v>97</v>
      </c>
      <c r="S11" s="166">
        <v>94</v>
      </c>
      <c r="T11" s="166">
        <v>89</v>
      </c>
      <c r="U11" s="166">
        <v>78</v>
      </c>
      <c r="V11" s="166">
        <v>83</v>
      </c>
      <c r="W11" s="166">
        <v>92</v>
      </c>
      <c r="X11" s="166">
        <v>92</v>
      </c>
      <c r="Y11" s="166">
        <v>68</v>
      </c>
      <c r="Z11" s="166">
        <v>70</v>
      </c>
      <c r="AA11" s="166">
        <v>82</v>
      </c>
      <c r="AB11" s="166">
        <v>99</v>
      </c>
      <c r="AC11" s="166">
        <v>93</v>
      </c>
      <c r="AD11" s="166">
        <v>94</v>
      </c>
      <c r="AE11" s="40">
        <f t="shared" si="1"/>
        <v>77.5</v>
      </c>
      <c r="AF11" s="40">
        <f t="shared" si="2"/>
        <v>81.875</v>
      </c>
      <c r="AG11" s="40">
        <f t="shared" si="3"/>
        <v>88</v>
      </c>
      <c r="AH11" s="40">
        <f t="shared" si="4"/>
        <v>84.333333333333329</v>
      </c>
      <c r="AI11" s="167">
        <f t="shared" si="5"/>
        <v>82.84615384615384</v>
      </c>
      <c r="AJ11" s="24">
        <f t="shared" si="6"/>
        <v>12</v>
      </c>
      <c r="AK11" s="24">
        <f t="shared" si="7"/>
        <v>8</v>
      </c>
      <c r="AL11" s="24">
        <f t="shared" si="8"/>
        <v>6</v>
      </c>
      <c r="AM11" s="24">
        <f t="shared" si="9"/>
        <v>26</v>
      </c>
      <c r="AN11" s="25">
        <f t="shared" si="10"/>
        <v>46.153846153846153</v>
      </c>
      <c r="AR11" s="293">
        <f t="shared" si="12"/>
        <v>46.153846153846153</v>
      </c>
      <c r="AS11" s="293">
        <f t="shared" si="13"/>
        <v>11.538461538461538</v>
      </c>
      <c r="AT11" s="293">
        <f t="shared" si="14"/>
        <v>19.230769230769234</v>
      </c>
      <c r="AU11" s="293">
        <f t="shared" si="15"/>
        <v>19.230769230769234</v>
      </c>
      <c r="AV11" s="293">
        <f t="shared" si="16"/>
        <v>3.8461538461538463</v>
      </c>
      <c r="AW11" s="22"/>
      <c r="AX11" s="22">
        <f t="shared" si="17"/>
        <v>0.46153846153846156</v>
      </c>
      <c r="AY11" s="22">
        <f t="shared" si="18"/>
        <v>0.30769230769230771</v>
      </c>
      <c r="AZ11" s="22">
        <f t="shared" si="19"/>
        <v>0.23076923076923078</v>
      </c>
    </row>
    <row r="12" spans="1:52" ht="18" customHeight="1" x14ac:dyDescent="0.25">
      <c r="A12" s="162"/>
      <c r="B12" s="163" t="s">
        <v>204</v>
      </c>
      <c r="C12" s="168" t="s">
        <v>73</v>
      </c>
      <c r="D12" s="165" t="s">
        <v>93</v>
      </c>
      <c r="E12" s="166">
        <v>75</v>
      </c>
      <c r="F12" s="166">
        <v>76</v>
      </c>
      <c r="G12" s="166">
        <v>86</v>
      </c>
      <c r="H12" s="166">
        <v>63</v>
      </c>
      <c r="I12" s="166">
        <v>92</v>
      </c>
      <c r="J12" s="166">
        <v>67</v>
      </c>
      <c r="K12" s="166">
        <v>85</v>
      </c>
      <c r="L12" s="166">
        <v>90</v>
      </c>
      <c r="M12" s="166">
        <v>77</v>
      </c>
      <c r="N12" s="166">
        <v>92</v>
      </c>
      <c r="O12" s="166">
        <v>90</v>
      </c>
      <c r="P12" s="166">
        <v>60</v>
      </c>
      <c r="Q12" s="166">
        <v>63</v>
      </c>
      <c r="R12" s="166">
        <v>80</v>
      </c>
      <c r="S12" s="166">
        <v>68</v>
      </c>
      <c r="T12" s="166">
        <v>65</v>
      </c>
      <c r="U12" s="166">
        <v>74</v>
      </c>
      <c r="V12" s="166">
        <v>63</v>
      </c>
      <c r="W12" s="166">
        <v>83</v>
      </c>
      <c r="X12" s="166">
        <v>60</v>
      </c>
      <c r="Y12" s="166">
        <v>69</v>
      </c>
      <c r="Z12" s="166">
        <v>70</v>
      </c>
      <c r="AA12" s="166">
        <v>61</v>
      </c>
      <c r="AB12" s="166">
        <v>95</v>
      </c>
      <c r="AC12" s="166">
        <v>80</v>
      </c>
      <c r="AD12" s="166">
        <v>88</v>
      </c>
      <c r="AE12" s="40">
        <f t="shared" si="1"/>
        <v>76.5</v>
      </c>
      <c r="AF12" s="40">
        <f t="shared" si="2"/>
        <v>79.625</v>
      </c>
      <c r="AG12" s="40">
        <f t="shared" si="3"/>
        <v>68.833333333333329</v>
      </c>
      <c r="AH12" s="40">
        <f t="shared" si="4"/>
        <v>77.166666666666671</v>
      </c>
      <c r="AI12" s="167">
        <f t="shared" si="5"/>
        <v>75.84615384615384</v>
      </c>
      <c r="AJ12" s="24">
        <f t="shared" si="6"/>
        <v>5</v>
      </c>
      <c r="AK12" s="24">
        <f t="shared" si="7"/>
        <v>10</v>
      </c>
      <c r="AL12" s="24">
        <f t="shared" si="8"/>
        <v>11</v>
      </c>
      <c r="AM12" s="24">
        <f t="shared" si="9"/>
        <v>26</v>
      </c>
      <c r="AN12" s="25">
        <f t="shared" si="10"/>
        <v>19.230769230769234</v>
      </c>
      <c r="AR12" s="293">
        <f t="shared" si="12"/>
        <v>19.230769230769234</v>
      </c>
      <c r="AS12" s="293">
        <f t="shared" si="13"/>
        <v>15.384615384615385</v>
      </c>
      <c r="AT12" s="293">
        <f t="shared" si="14"/>
        <v>23.076923076923077</v>
      </c>
      <c r="AU12" s="293">
        <f t="shared" si="15"/>
        <v>19.230769230769234</v>
      </c>
      <c r="AV12" s="293">
        <f t="shared" si="16"/>
        <v>23.076923076923077</v>
      </c>
      <c r="AW12" s="22"/>
      <c r="AX12" s="22">
        <f t="shared" si="17"/>
        <v>0.19230769230769232</v>
      </c>
      <c r="AY12" s="22">
        <f t="shared" si="18"/>
        <v>0.38461538461538464</v>
      </c>
      <c r="AZ12" s="22">
        <f t="shared" si="19"/>
        <v>0.42307692307692307</v>
      </c>
    </row>
    <row r="13" spans="1:52" ht="18" customHeight="1" x14ac:dyDescent="0.25">
      <c r="A13" s="162"/>
      <c r="B13" s="163" t="s">
        <v>498</v>
      </c>
      <c r="C13" s="168" t="s">
        <v>73</v>
      </c>
      <c r="D13" s="165" t="s">
        <v>93</v>
      </c>
      <c r="E13" s="166">
        <v>82</v>
      </c>
      <c r="F13" s="166">
        <v>74</v>
      </c>
      <c r="G13" s="166">
        <v>74</v>
      </c>
      <c r="H13" s="166">
        <v>70</v>
      </c>
      <c r="I13" s="166">
        <v>100</v>
      </c>
      <c r="J13" s="166">
        <v>90</v>
      </c>
      <c r="K13" s="166">
        <v>85</v>
      </c>
      <c r="L13" s="166">
        <v>88</v>
      </c>
      <c r="M13" s="166">
        <v>90</v>
      </c>
      <c r="N13" s="166">
        <v>85</v>
      </c>
      <c r="O13" s="166">
        <v>85</v>
      </c>
      <c r="P13" s="166">
        <v>96</v>
      </c>
      <c r="Q13" s="166">
        <v>85</v>
      </c>
      <c r="R13" s="166">
        <v>70</v>
      </c>
      <c r="S13" s="166">
        <v>60</v>
      </c>
      <c r="T13" s="166">
        <v>82</v>
      </c>
      <c r="U13" s="166">
        <v>60</v>
      </c>
      <c r="V13" s="166">
        <v>60</v>
      </c>
      <c r="W13" s="166">
        <v>71</v>
      </c>
      <c r="X13" s="166">
        <v>60</v>
      </c>
      <c r="Y13" s="166">
        <v>60</v>
      </c>
      <c r="Z13" s="166">
        <v>60</v>
      </c>
      <c r="AA13" s="166">
        <v>80</v>
      </c>
      <c r="AB13" s="166">
        <v>87</v>
      </c>
      <c r="AC13" s="166">
        <v>75</v>
      </c>
      <c r="AD13" s="166">
        <v>88</v>
      </c>
      <c r="AE13" s="40">
        <f t="shared" si="1"/>
        <v>81.666666666666671</v>
      </c>
      <c r="AF13" s="40">
        <f t="shared" si="2"/>
        <v>85.5</v>
      </c>
      <c r="AG13" s="40">
        <f t="shared" si="3"/>
        <v>65.5</v>
      </c>
      <c r="AH13" s="40">
        <f t="shared" si="4"/>
        <v>75</v>
      </c>
      <c r="AI13" s="167">
        <f t="shared" si="5"/>
        <v>77.57692307692308</v>
      </c>
      <c r="AJ13" s="24">
        <f t="shared" si="6"/>
        <v>4</v>
      </c>
      <c r="AK13" s="24">
        <f t="shared" si="7"/>
        <v>13</v>
      </c>
      <c r="AL13" s="24">
        <f t="shared" si="8"/>
        <v>9</v>
      </c>
      <c r="AM13" s="24">
        <f t="shared" si="9"/>
        <v>26</v>
      </c>
      <c r="AN13" s="25">
        <f t="shared" si="10"/>
        <v>15.384615384615385</v>
      </c>
      <c r="AR13" s="293">
        <f t="shared" si="12"/>
        <v>15.384615384615385</v>
      </c>
      <c r="AS13" s="293">
        <f t="shared" si="13"/>
        <v>34.615384615384613</v>
      </c>
      <c r="AT13" s="293">
        <f t="shared" si="14"/>
        <v>15.384615384615385</v>
      </c>
      <c r="AU13" s="293">
        <f t="shared" si="15"/>
        <v>11.538461538461538</v>
      </c>
      <c r="AV13" s="293">
        <f t="shared" si="16"/>
        <v>23.076923076923077</v>
      </c>
      <c r="AW13" s="22"/>
      <c r="AX13" s="22">
        <f t="shared" si="17"/>
        <v>0.15384615384615385</v>
      </c>
      <c r="AY13" s="22">
        <f t="shared" si="18"/>
        <v>0.5</v>
      </c>
      <c r="AZ13" s="22">
        <f t="shared" si="19"/>
        <v>0.34615384615384615</v>
      </c>
    </row>
    <row r="14" spans="1:52" ht="18" customHeight="1" x14ac:dyDescent="0.25">
      <c r="A14" s="162"/>
      <c r="B14" s="163" t="s">
        <v>205</v>
      </c>
      <c r="C14" s="168"/>
      <c r="D14" s="165" t="s">
        <v>93</v>
      </c>
      <c r="E14" s="166">
        <v>91</v>
      </c>
      <c r="F14" s="166">
        <v>96</v>
      </c>
      <c r="G14" s="166">
        <v>75</v>
      </c>
      <c r="H14" s="166">
        <v>72</v>
      </c>
      <c r="I14" s="166">
        <v>91</v>
      </c>
      <c r="J14" s="166">
        <v>95</v>
      </c>
      <c r="K14" s="166">
        <v>82</v>
      </c>
      <c r="L14" s="166">
        <v>90</v>
      </c>
      <c r="M14" s="166">
        <v>87</v>
      </c>
      <c r="N14" s="166">
        <v>97</v>
      </c>
      <c r="O14" s="166">
        <v>92</v>
      </c>
      <c r="P14" s="166">
        <v>80</v>
      </c>
      <c r="Q14" s="166">
        <v>75</v>
      </c>
      <c r="R14" s="166">
        <v>91</v>
      </c>
      <c r="S14" s="166">
        <v>90</v>
      </c>
      <c r="T14" s="166">
        <v>88</v>
      </c>
      <c r="U14" s="166">
        <v>77</v>
      </c>
      <c r="V14" s="166">
        <v>92</v>
      </c>
      <c r="W14" s="166">
        <v>99</v>
      </c>
      <c r="X14" s="166">
        <v>98</v>
      </c>
      <c r="Y14" s="166">
        <v>78</v>
      </c>
      <c r="Z14" s="166">
        <v>75</v>
      </c>
      <c r="AA14" s="166">
        <v>77</v>
      </c>
      <c r="AB14" s="166">
        <v>86</v>
      </c>
      <c r="AC14" s="166">
        <v>92</v>
      </c>
      <c r="AD14" s="166">
        <v>92</v>
      </c>
      <c r="AE14" s="40">
        <f t="shared" si="1"/>
        <v>86.666666666666671</v>
      </c>
      <c r="AF14" s="40">
        <f t="shared" si="2"/>
        <v>86.75</v>
      </c>
      <c r="AG14" s="40">
        <f t="shared" si="3"/>
        <v>90.666666666666671</v>
      </c>
      <c r="AH14" s="40">
        <f t="shared" si="4"/>
        <v>83.333333333333329</v>
      </c>
      <c r="AI14" s="167">
        <f t="shared" si="5"/>
        <v>86.84615384615384</v>
      </c>
      <c r="AJ14" s="24">
        <f t="shared" si="6"/>
        <v>14</v>
      </c>
      <c r="AK14" s="24">
        <f t="shared" si="7"/>
        <v>11</v>
      </c>
      <c r="AL14" s="24">
        <f t="shared" si="8"/>
        <v>1</v>
      </c>
      <c r="AM14" s="24">
        <f t="shared" si="9"/>
        <v>26</v>
      </c>
      <c r="AN14" s="25">
        <f t="shared" si="10"/>
        <v>53.846153846153847</v>
      </c>
      <c r="AR14" s="293">
        <f t="shared" si="12"/>
        <v>53.846153846153847</v>
      </c>
      <c r="AS14" s="293">
        <f t="shared" si="13"/>
        <v>15.384615384615385</v>
      </c>
      <c r="AT14" s="293">
        <f t="shared" si="14"/>
        <v>26.923076923076923</v>
      </c>
      <c r="AU14" s="293">
        <f t="shared" si="15"/>
        <v>3.8461538461538463</v>
      </c>
      <c r="AV14" s="293">
        <f t="shared" si="16"/>
        <v>0</v>
      </c>
      <c r="AW14" s="22"/>
      <c r="AX14" s="22">
        <f t="shared" si="17"/>
        <v>0.53846153846153844</v>
      </c>
      <c r="AY14" s="22">
        <f t="shared" si="18"/>
        <v>0.42307692307692307</v>
      </c>
      <c r="AZ14" s="22">
        <f t="shared" si="19"/>
        <v>3.8461538461538464E-2</v>
      </c>
    </row>
    <row r="15" spans="1:52" ht="18" customHeight="1" x14ac:dyDescent="0.25">
      <c r="A15" s="162"/>
      <c r="B15" s="163" t="s">
        <v>206</v>
      </c>
      <c r="C15" s="168"/>
      <c r="D15" s="165" t="s">
        <v>93</v>
      </c>
      <c r="E15" s="166">
        <v>60</v>
      </c>
      <c r="F15" s="166">
        <v>77</v>
      </c>
      <c r="G15" s="166">
        <v>85</v>
      </c>
      <c r="H15" s="166">
        <v>74</v>
      </c>
      <c r="I15" s="166">
        <v>98</v>
      </c>
      <c r="J15" s="166">
        <v>77</v>
      </c>
      <c r="K15" s="166">
        <v>75</v>
      </c>
      <c r="L15" s="166">
        <v>90</v>
      </c>
      <c r="M15" s="166">
        <v>60</v>
      </c>
      <c r="N15" s="166">
        <v>89</v>
      </c>
      <c r="O15" s="166">
        <v>90</v>
      </c>
      <c r="P15" s="166">
        <v>60</v>
      </c>
      <c r="Q15" s="166">
        <v>72</v>
      </c>
      <c r="R15" s="166">
        <v>63</v>
      </c>
      <c r="S15" s="166">
        <v>65</v>
      </c>
      <c r="T15" s="166">
        <v>81</v>
      </c>
      <c r="U15" s="166">
        <v>90</v>
      </c>
      <c r="V15" s="166">
        <v>75</v>
      </c>
      <c r="W15" s="166">
        <v>95</v>
      </c>
      <c r="X15" s="166">
        <v>82</v>
      </c>
      <c r="Y15" s="166">
        <v>63</v>
      </c>
      <c r="Z15" s="166">
        <v>66</v>
      </c>
      <c r="AA15" s="166">
        <v>75</v>
      </c>
      <c r="AB15" s="166">
        <v>93</v>
      </c>
      <c r="AC15" s="166">
        <v>93</v>
      </c>
      <c r="AD15" s="166">
        <v>94</v>
      </c>
      <c r="AE15" s="40">
        <f t="shared" si="1"/>
        <v>78.5</v>
      </c>
      <c r="AF15" s="40">
        <f t="shared" si="2"/>
        <v>74.875</v>
      </c>
      <c r="AG15" s="40">
        <f t="shared" si="3"/>
        <v>81.333333333333329</v>
      </c>
      <c r="AH15" s="40">
        <f t="shared" si="4"/>
        <v>80.666666666666671</v>
      </c>
      <c r="AI15" s="167">
        <f t="shared" si="5"/>
        <v>78.538461538461533</v>
      </c>
      <c r="AJ15" s="24">
        <f t="shared" si="6"/>
        <v>8</v>
      </c>
      <c r="AK15" s="24">
        <f t="shared" si="7"/>
        <v>10</v>
      </c>
      <c r="AL15" s="24">
        <f t="shared" si="8"/>
        <v>8</v>
      </c>
      <c r="AM15" s="24">
        <f t="shared" si="9"/>
        <v>26</v>
      </c>
      <c r="AN15" s="25">
        <f t="shared" si="10"/>
        <v>30.76923076923077</v>
      </c>
      <c r="AR15" s="293">
        <f t="shared" si="12"/>
        <v>30.76923076923077</v>
      </c>
      <c r="AS15" s="293">
        <f t="shared" si="13"/>
        <v>11.538461538461538</v>
      </c>
      <c r="AT15" s="293">
        <f t="shared" si="14"/>
        <v>26.923076923076923</v>
      </c>
      <c r="AU15" s="293">
        <f t="shared" si="15"/>
        <v>11.538461538461538</v>
      </c>
      <c r="AV15" s="293">
        <f t="shared" si="16"/>
        <v>19.230769230769234</v>
      </c>
      <c r="AW15" s="22"/>
      <c r="AX15" s="22">
        <f t="shared" si="17"/>
        <v>0.30769230769230771</v>
      </c>
      <c r="AY15" s="22">
        <f t="shared" si="18"/>
        <v>0.38461538461538464</v>
      </c>
      <c r="AZ15" s="22">
        <f t="shared" si="19"/>
        <v>0.30769230769230771</v>
      </c>
    </row>
    <row r="16" spans="1:52" ht="18" customHeight="1" x14ac:dyDescent="0.25">
      <c r="A16" s="162"/>
      <c r="B16" s="163" t="s">
        <v>207</v>
      </c>
      <c r="C16" s="168" t="s">
        <v>73</v>
      </c>
      <c r="D16" s="165" t="s">
        <v>93</v>
      </c>
      <c r="E16" s="166">
        <v>61</v>
      </c>
      <c r="F16" s="166">
        <v>63</v>
      </c>
      <c r="G16" s="166">
        <v>65</v>
      </c>
      <c r="H16" s="166">
        <v>60</v>
      </c>
      <c r="I16" s="166">
        <v>91</v>
      </c>
      <c r="J16" s="166">
        <v>61</v>
      </c>
      <c r="K16" s="166">
        <v>92</v>
      </c>
      <c r="L16" s="166">
        <v>90</v>
      </c>
      <c r="M16" s="166">
        <v>60</v>
      </c>
      <c r="N16" s="166">
        <v>100</v>
      </c>
      <c r="O16" s="166">
        <v>70</v>
      </c>
      <c r="P16" s="166">
        <v>65</v>
      </c>
      <c r="Q16" s="166">
        <v>75</v>
      </c>
      <c r="R16" s="166">
        <v>67</v>
      </c>
      <c r="S16" s="166">
        <v>60</v>
      </c>
      <c r="T16" s="166">
        <v>66</v>
      </c>
      <c r="U16" s="166">
        <v>60</v>
      </c>
      <c r="V16" s="166">
        <v>60</v>
      </c>
      <c r="W16" s="166">
        <v>92</v>
      </c>
      <c r="X16" s="166">
        <v>60</v>
      </c>
      <c r="Y16" s="166">
        <v>75</v>
      </c>
      <c r="Z16" s="166">
        <v>61</v>
      </c>
      <c r="AA16" s="166">
        <v>70</v>
      </c>
      <c r="AB16" s="166">
        <v>86</v>
      </c>
      <c r="AC16" s="166">
        <v>92</v>
      </c>
      <c r="AD16" s="166">
        <v>88</v>
      </c>
      <c r="AE16" s="40">
        <f t="shared" si="1"/>
        <v>66.833333333333329</v>
      </c>
      <c r="AF16" s="40">
        <f t="shared" si="2"/>
        <v>77.375</v>
      </c>
      <c r="AG16" s="40">
        <f t="shared" si="3"/>
        <v>66.333333333333329</v>
      </c>
      <c r="AH16" s="40">
        <f t="shared" si="4"/>
        <v>78.666666666666671</v>
      </c>
      <c r="AI16" s="167">
        <f t="shared" si="5"/>
        <v>72.692307692307693</v>
      </c>
      <c r="AJ16" s="24">
        <f t="shared" si="6"/>
        <v>6</v>
      </c>
      <c r="AK16" s="24">
        <f t="shared" si="7"/>
        <v>4</v>
      </c>
      <c r="AL16" s="24">
        <f t="shared" si="8"/>
        <v>16</v>
      </c>
      <c r="AM16" s="24">
        <f t="shared" si="9"/>
        <v>26</v>
      </c>
      <c r="AN16" s="25">
        <f t="shared" si="10"/>
        <v>23.076923076923077</v>
      </c>
      <c r="AR16" s="293">
        <f t="shared" si="12"/>
        <v>23.076923076923077</v>
      </c>
      <c r="AS16" s="293">
        <f t="shared" si="13"/>
        <v>7.6923076923076925</v>
      </c>
      <c r="AT16" s="293">
        <f t="shared" si="14"/>
        <v>7.6923076923076925</v>
      </c>
      <c r="AU16" s="293">
        <f t="shared" si="15"/>
        <v>23.076923076923077</v>
      </c>
      <c r="AV16" s="293">
        <f t="shared" si="16"/>
        <v>38.461538461538467</v>
      </c>
      <c r="AW16" s="22"/>
      <c r="AX16" s="22">
        <f t="shared" si="17"/>
        <v>0.23076923076923078</v>
      </c>
      <c r="AY16" s="22">
        <f t="shared" si="18"/>
        <v>0.15384615384615385</v>
      </c>
      <c r="AZ16" s="22">
        <f t="shared" si="19"/>
        <v>0.61538461538461542</v>
      </c>
    </row>
    <row r="17" spans="1:52" ht="18" customHeight="1" x14ac:dyDescent="0.25">
      <c r="A17" s="162"/>
      <c r="B17" s="163" t="s">
        <v>208</v>
      </c>
      <c r="C17" s="168"/>
      <c r="D17" s="165" t="s">
        <v>93</v>
      </c>
      <c r="E17" s="166">
        <v>75</v>
      </c>
      <c r="F17" s="166">
        <v>83</v>
      </c>
      <c r="G17" s="166">
        <v>65</v>
      </c>
      <c r="H17" s="166">
        <v>60</v>
      </c>
      <c r="I17" s="166">
        <v>85</v>
      </c>
      <c r="J17" s="166">
        <v>65</v>
      </c>
      <c r="K17" s="166">
        <v>82</v>
      </c>
      <c r="L17" s="166">
        <v>90</v>
      </c>
      <c r="M17" s="166">
        <v>90</v>
      </c>
      <c r="N17" s="166">
        <v>87</v>
      </c>
      <c r="O17" s="166">
        <v>90</v>
      </c>
      <c r="P17" s="166">
        <v>70</v>
      </c>
      <c r="Q17" s="166">
        <v>79</v>
      </c>
      <c r="R17" s="166">
        <v>79</v>
      </c>
      <c r="S17" s="166">
        <v>74</v>
      </c>
      <c r="T17" s="166">
        <v>84</v>
      </c>
      <c r="U17" s="166">
        <v>82</v>
      </c>
      <c r="V17" s="166">
        <v>94</v>
      </c>
      <c r="W17" s="166">
        <v>99</v>
      </c>
      <c r="X17" s="166">
        <v>98</v>
      </c>
      <c r="Y17" s="166">
        <v>90</v>
      </c>
      <c r="Z17" s="166">
        <v>90</v>
      </c>
      <c r="AA17" s="166">
        <v>71</v>
      </c>
      <c r="AB17" s="166">
        <v>87</v>
      </c>
      <c r="AC17" s="166">
        <v>92</v>
      </c>
      <c r="AD17" s="166">
        <v>90</v>
      </c>
      <c r="AE17" s="40">
        <f t="shared" si="1"/>
        <v>72.166666666666671</v>
      </c>
      <c r="AF17" s="40">
        <f t="shared" si="2"/>
        <v>83.375</v>
      </c>
      <c r="AG17" s="40">
        <f t="shared" si="3"/>
        <v>88.5</v>
      </c>
      <c r="AH17" s="40">
        <f t="shared" si="4"/>
        <v>86.666666666666671</v>
      </c>
      <c r="AI17" s="167">
        <f t="shared" si="5"/>
        <v>82.730769230769226</v>
      </c>
      <c r="AJ17" s="24">
        <f t="shared" si="6"/>
        <v>10</v>
      </c>
      <c r="AK17" s="24">
        <f t="shared" si="7"/>
        <v>11</v>
      </c>
      <c r="AL17" s="24">
        <f t="shared" si="8"/>
        <v>5</v>
      </c>
      <c r="AM17" s="24">
        <f t="shared" si="9"/>
        <v>26</v>
      </c>
      <c r="AN17" s="25">
        <f t="shared" si="10"/>
        <v>38.461538461538467</v>
      </c>
      <c r="AR17" s="293">
        <f t="shared" si="12"/>
        <v>38.461538461538467</v>
      </c>
      <c r="AS17" s="293">
        <f t="shared" si="13"/>
        <v>26.923076923076923</v>
      </c>
      <c r="AT17" s="293">
        <f t="shared" si="14"/>
        <v>15.384615384615385</v>
      </c>
      <c r="AU17" s="293">
        <f t="shared" si="15"/>
        <v>15.384615384615385</v>
      </c>
      <c r="AV17" s="293">
        <f t="shared" si="16"/>
        <v>3.8461538461538463</v>
      </c>
      <c r="AW17" s="22"/>
      <c r="AX17" s="22">
        <f t="shared" si="17"/>
        <v>0.38461538461538464</v>
      </c>
      <c r="AY17" s="22">
        <f t="shared" si="18"/>
        <v>0.42307692307692307</v>
      </c>
      <c r="AZ17" s="22">
        <f t="shared" si="19"/>
        <v>0.19230769230769232</v>
      </c>
    </row>
    <row r="18" spans="1:52" ht="18" customHeight="1" x14ac:dyDescent="0.25">
      <c r="A18" s="162"/>
      <c r="B18" s="163" t="s">
        <v>209</v>
      </c>
      <c r="C18" s="168"/>
      <c r="D18" s="165" t="s">
        <v>93</v>
      </c>
      <c r="E18" s="166">
        <v>75</v>
      </c>
      <c r="F18" s="166">
        <v>97</v>
      </c>
      <c r="G18" s="166">
        <v>65</v>
      </c>
      <c r="H18" s="166">
        <v>71</v>
      </c>
      <c r="I18" s="166">
        <v>71</v>
      </c>
      <c r="J18" s="166">
        <v>82</v>
      </c>
      <c r="K18" s="166">
        <v>75</v>
      </c>
      <c r="L18" s="166">
        <v>90</v>
      </c>
      <c r="M18" s="166">
        <v>77</v>
      </c>
      <c r="N18" s="166">
        <v>90</v>
      </c>
      <c r="O18" s="166">
        <v>70</v>
      </c>
      <c r="P18" s="166">
        <v>75</v>
      </c>
      <c r="Q18" s="166">
        <v>77</v>
      </c>
      <c r="R18" s="166">
        <v>70</v>
      </c>
      <c r="S18" s="166">
        <v>60</v>
      </c>
      <c r="T18" s="166">
        <v>74</v>
      </c>
      <c r="U18" s="166">
        <v>77</v>
      </c>
      <c r="V18" s="166">
        <v>70</v>
      </c>
      <c r="W18" s="166">
        <v>85</v>
      </c>
      <c r="X18" s="166">
        <v>85</v>
      </c>
      <c r="Y18" s="166">
        <v>62</v>
      </c>
      <c r="Z18" s="166">
        <v>60</v>
      </c>
      <c r="AA18" s="166">
        <v>70</v>
      </c>
      <c r="AB18" s="166">
        <v>86</v>
      </c>
      <c r="AC18" s="166">
        <v>80</v>
      </c>
      <c r="AD18" s="166">
        <v>61</v>
      </c>
      <c r="AE18" s="40">
        <f t="shared" si="1"/>
        <v>76.833333333333329</v>
      </c>
      <c r="AF18" s="40">
        <f t="shared" si="2"/>
        <v>78</v>
      </c>
      <c r="AG18" s="40">
        <f t="shared" si="3"/>
        <v>75.166666666666671</v>
      </c>
      <c r="AH18" s="40">
        <f t="shared" si="4"/>
        <v>69.833333333333329</v>
      </c>
      <c r="AI18" s="167">
        <f t="shared" si="5"/>
        <v>75.192307692307693</v>
      </c>
      <c r="AJ18" s="24">
        <f t="shared" si="6"/>
        <v>3</v>
      </c>
      <c r="AK18" s="24">
        <f t="shared" si="7"/>
        <v>12</v>
      </c>
      <c r="AL18" s="24">
        <f t="shared" si="8"/>
        <v>11</v>
      </c>
      <c r="AM18" s="24">
        <f t="shared" si="9"/>
        <v>26</v>
      </c>
      <c r="AN18" s="25">
        <f t="shared" si="10"/>
        <v>11.538461538461538</v>
      </c>
      <c r="AR18" s="293">
        <f t="shared" si="12"/>
        <v>11.538461538461538</v>
      </c>
      <c r="AS18" s="293">
        <f t="shared" si="13"/>
        <v>15.384615384615385</v>
      </c>
      <c r="AT18" s="293">
        <f t="shared" si="14"/>
        <v>30.76923076923077</v>
      </c>
      <c r="AU18" s="293">
        <f t="shared" si="15"/>
        <v>26.923076923076923</v>
      </c>
      <c r="AV18" s="293">
        <f t="shared" si="16"/>
        <v>15.384615384615385</v>
      </c>
      <c r="AW18" s="22"/>
      <c r="AX18" s="22">
        <f t="shared" si="17"/>
        <v>0.11538461538461539</v>
      </c>
      <c r="AY18" s="22">
        <f t="shared" si="18"/>
        <v>0.46153846153846156</v>
      </c>
      <c r="AZ18" s="22">
        <f t="shared" si="19"/>
        <v>0.42307692307692307</v>
      </c>
    </row>
    <row r="19" spans="1:52" ht="18" customHeight="1" x14ac:dyDescent="0.25">
      <c r="A19" s="162"/>
      <c r="B19" s="163" t="s">
        <v>210</v>
      </c>
      <c r="C19" s="168"/>
      <c r="D19" s="165" t="s">
        <v>93</v>
      </c>
      <c r="E19" s="166">
        <v>90</v>
      </c>
      <c r="F19" s="166">
        <v>96</v>
      </c>
      <c r="G19" s="166">
        <v>90</v>
      </c>
      <c r="H19" s="166">
        <v>71</v>
      </c>
      <c r="I19" s="166">
        <v>91</v>
      </c>
      <c r="J19" s="166">
        <v>82</v>
      </c>
      <c r="K19" s="166">
        <v>90</v>
      </c>
      <c r="L19" s="166">
        <v>90</v>
      </c>
      <c r="M19" s="166">
        <v>85</v>
      </c>
      <c r="N19" s="166">
        <v>95</v>
      </c>
      <c r="O19" s="166">
        <v>70</v>
      </c>
      <c r="P19" s="166">
        <v>94</v>
      </c>
      <c r="Q19" s="166">
        <v>77</v>
      </c>
      <c r="R19" s="166">
        <v>79</v>
      </c>
      <c r="S19" s="166">
        <v>92</v>
      </c>
      <c r="T19" s="166">
        <v>74</v>
      </c>
      <c r="U19" s="166">
        <v>80</v>
      </c>
      <c r="V19" s="166">
        <v>83</v>
      </c>
      <c r="W19" s="166">
        <v>98</v>
      </c>
      <c r="X19" s="166">
        <v>94</v>
      </c>
      <c r="Y19" s="166">
        <v>100</v>
      </c>
      <c r="Z19" s="166">
        <v>88</v>
      </c>
      <c r="AA19" s="166">
        <v>82</v>
      </c>
      <c r="AB19" s="166">
        <v>86</v>
      </c>
      <c r="AC19" s="166">
        <v>92</v>
      </c>
      <c r="AD19" s="166">
        <v>90</v>
      </c>
      <c r="AE19" s="40">
        <f t="shared" si="1"/>
        <v>86.666666666666671</v>
      </c>
      <c r="AF19" s="40">
        <f t="shared" si="2"/>
        <v>85</v>
      </c>
      <c r="AG19" s="40">
        <f t="shared" si="3"/>
        <v>86.833333333333329</v>
      </c>
      <c r="AH19" s="40">
        <f t="shared" si="4"/>
        <v>89.666666666666671</v>
      </c>
      <c r="AI19" s="167">
        <f t="shared" si="5"/>
        <v>86.884615384615387</v>
      </c>
      <c r="AJ19" s="24">
        <f t="shared" si="6"/>
        <v>14</v>
      </c>
      <c r="AK19" s="24">
        <f t="shared" si="7"/>
        <v>10</v>
      </c>
      <c r="AL19" s="24">
        <f t="shared" si="8"/>
        <v>2</v>
      </c>
      <c r="AM19" s="24">
        <f t="shared" si="9"/>
        <v>26</v>
      </c>
      <c r="AN19" s="25">
        <f t="shared" si="10"/>
        <v>53.846153846153847</v>
      </c>
      <c r="AR19" s="293">
        <f t="shared" si="12"/>
        <v>53.846153846153847</v>
      </c>
      <c r="AS19" s="293">
        <f t="shared" si="13"/>
        <v>23.076923076923077</v>
      </c>
      <c r="AT19" s="293">
        <f t="shared" si="14"/>
        <v>15.384615384615385</v>
      </c>
      <c r="AU19" s="293">
        <f t="shared" si="15"/>
        <v>7.6923076923076925</v>
      </c>
      <c r="AV19" s="293">
        <f t="shared" si="16"/>
        <v>0</v>
      </c>
      <c r="AW19" s="22"/>
      <c r="AX19" s="22">
        <f t="shared" si="17"/>
        <v>0.53846153846153844</v>
      </c>
      <c r="AY19" s="22">
        <f t="shared" si="18"/>
        <v>0.38461538461538464</v>
      </c>
      <c r="AZ19" s="22">
        <f t="shared" si="19"/>
        <v>7.6923076923076927E-2</v>
      </c>
    </row>
    <row r="20" spans="1:52" ht="18" customHeight="1" x14ac:dyDescent="0.25">
      <c r="A20" s="162"/>
      <c r="B20" s="163" t="s">
        <v>211</v>
      </c>
      <c r="C20" s="168" t="s">
        <v>73</v>
      </c>
      <c r="D20" s="165" t="s">
        <v>93</v>
      </c>
      <c r="E20" s="166">
        <v>61</v>
      </c>
      <c r="F20" s="166">
        <v>60</v>
      </c>
      <c r="G20" s="166">
        <v>65</v>
      </c>
      <c r="H20" s="166">
        <v>60</v>
      </c>
      <c r="I20" s="166">
        <v>98</v>
      </c>
      <c r="J20" s="166">
        <v>61</v>
      </c>
      <c r="K20" s="166">
        <v>60</v>
      </c>
      <c r="L20" s="166">
        <v>90</v>
      </c>
      <c r="M20" s="166">
        <v>65</v>
      </c>
      <c r="N20" s="166">
        <v>91</v>
      </c>
      <c r="O20" s="166">
        <v>90</v>
      </c>
      <c r="P20" s="166">
        <v>60</v>
      </c>
      <c r="Q20" s="166">
        <v>75</v>
      </c>
      <c r="R20" s="166">
        <v>89</v>
      </c>
      <c r="S20" s="166">
        <v>60</v>
      </c>
      <c r="T20" s="166">
        <v>76</v>
      </c>
      <c r="U20" s="166">
        <v>60</v>
      </c>
      <c r="V20" s="166">
        <v>66</v>
      </c>
      <c r="W20" s="166">
        <v>90</v>
      </c>
      <c r="X20" s="166">
        <v>78</v>
      </c>
      <c r="Y20" s="166">
        <v>60</v>
      </c>
      <c r="Z20" s="166">
        <v>68</v>
      </c>
      <c r="AA20" s="166">
        <v>70</v>
      </c>
      <c r="AB20" s="166">
        <v>83</v>
      </c>
      <c r="AC20" s="166">
        <v>75</v>
      </c>
      <c r="AD20" s="166">
        <v>78</v>
      </c>
      <c r="AE20" s="40">
        <f t="shared" si="1"/>
        <v>67.5</v>
      </c>
      <c r="AF20" s="40">
        <f t="shared" si="2"/>
        <v>77.5</v>
      </c>
      <c r="AG20" s="40">
        <f t="shared" si="3"/>
        <v>71.666666666666671</v>
      </c>
      <c r="AH20" s="40">
        <f t="shared" si="4"/>
        <v>72.333333333333329</v>
      </c>
      <c r="AI20" s="167">
        <f t="shared" si="5"/>
        <v>72.65384615384616</v>
      </c>
      <c r="AJ20" s="24">
        <f t="shared" si="6"/>
        <v>5</v>
      </c>
      <c r="AK20" s="24">
        <f t="shared" si="7"/>
        <v>7</v>
      </c>
      <c r="AL20" s="24">
        <f t="shared" si="8"/>
        <v>14</v>
      </c>
      <c r="AM20" s="24">
        <f t="shared" si="9"/>
        <v>26</v>
      </c>
      <c r="AN20" s="25">
        <f t="shared" si="10"/>
        <v>19.230769230769234</v>
      </c>
      <c r="AR20" s="293">
        <f t="shared" si="12"/>
        <v>19.230769230769234</v>
      </c>
      <c r="AS20" s="293">
        <f t="shared" si="13"/>
        <v>7.6923076923076925</v>
      </c>
      <c r="AT20" s="293">
        <f t="shared" si="14"/>
        <v>19.230769230769234</v>
      </c>
      <c r="AU20" s="293">
        <f t="shared" si="15"/>
        <v>19.230769230769234</v>
      </c>
      <c r="AV20" s="293">
        <f t="shared" si="16"/>
        <v>34.615384615384613</v>
      </c>
      <c r="AW20" s="22"/>
      <c r="AX20" s="22">
        <f t="shared" si="17"/>
        <v>0.19230769230769232</v>
      </c>
      <c r="AY20" s="22">
        <f t="shared" si="18"/>
        <v>0.26923076923076922</v>
      </c>
      <c r="AZ20" s="22">
        <f t="shared" si="19"/>
        <v>0.53846153846153844</v>
      </c>
    </row>
    <row r="21" spans="1:52" ht="18" hidden="1" customHeight="1" x14ac:dyDescent="0.25">
      <c r="A21" s="162"/>
      <c r="B21" s="163"/>
      <c r="C21" s="168"/>
      <c r="D21" s="165" t="s">
        <v>70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40" t="e">
        <f t="shared" ref="AE21:AE27" si="20">IF(COUNTIF(E21:J21,"&gt;59")=COUNTA(E21:J21),(IF(COUNTA(E21:J21&gt;0),SUM(E21:J21)/COUNT(E21:J21),"св")),"Нет п/оц.")</f>
        <v>#DIV/0!</v>
      </c>
      <c r="AF21" s="40" t="e">
        <f t="shared" ref="AF21:AF27" si="21">IF(COUNTIF(K21:R21,"&gt;59")=COUNTA(K21:R21),(IF(COUNTA(K21:R21&gt;0),SUM(K21:R21)/COUNT(K21:R21),"св")),"Нет п/оц.")</f>
        <v>#DIV/0!</v>
      </c>
      <c r="AG21" s="40" t="e">
        <f t="shared" ref="AG21:AG27" si="22">IF(COUNTIF(S21:X21,"&gt;59")=COUNTA(S21:X21),(IF(COUNTA(S21:X21&gt;0),SUM(S21:X21)/COUNT(S21:X21),"св")),"Нет п/оц.")</f>
        <v>#DIV/0!</v>
      </c>
      <c r="AH21" s="40" t="e">
        <f t="shared" ref="AH21:AH27" si="23">IF(COUNTIF(Y21:AD21,"&gt;59")=COUNTA(Y21:AD21),(IF(COUNTA(Y21:AD21&gt;0),SUM(Y21:AD21)/COUNT(Y21:AD21),"св")),"Нет п/оц.")</f>
        <v>#DIV/0!</v>
      </c>
      <c r="AI21" s="167" t="e">
        <f t="shared" ref="AI21:AI27" si="24">IF(COUNTIF(E21:AD21,"&gt;59")=COUNTA(E21:AD21),(IF(COUNTA(E21:AD21&gt;0),SUM(E21:AD21)/COUNT(E21:AD21),"св")),"Нет п/оц.")</f>
        <v>#DIV/0!</v>
      </c>
      <c r="AJ21" s="24">
        <f t="shared" ref="AJ21:AJ27" si="25">COUNTIF(E21:AD21,"&gt;=90")</f>
        <v>0</v>
      </c>
      <c r="AK21" s="24">
        <f t="shared" ref="AK21:AK27" si="26">COUNTIFS(E21:AD21,"&gt;=74",E21:AD21,"&lt;90")</f>
        <v>0</v>
      </c>
      <c r="AL21" s="24">
        <f t="shared" ref="AL21:AL27" si="27">COUNTIFS(E21:AD21,"&gt;=60",E21:AD21,"&lt;74")</f>
        <v>0</v>
      </c>
      <c r="AM21" s="24">
        <f t="shared" ref="AM21:AM27" si="28">AL21+AK21+AJ21</f>
        <v>0</v>
      </c>
      <c r="AN21" s="25" t="e">
        <f t="shared" ref="AN21:AN27" si="29">AJ21/AM21*100</f>
        <v>#DIV/0!</v>
      </c>
      <c r="AR21" s="293" t="e">
        <f t="shared" si="12"/>
        <v>#DIV/0!</v>
      </c>
      <c r="AS21" s="293" t="e">
        <f t="shared" si="13"/>
        <v>#DIV/0!</v>
      </c>
      <c r="AT21" s="293" t="e">
        <f t="shared" si="14"/>
        <v>#DIV/0!</v>
      </c>
      <c r="AU21" s="293" t="e">
        <f t="shared" si="15"/>
        <v>#DIV/0!</v>
      </c>
      <c r="AV21" s="293" t="e">
        <f t="shared" si="16"/>
        <v>#DIV/0!</v>
      </c>
      <c r="AW21" s="22"/>
      <c r="AX21" s="22" t="e">
        <f t="shared" si="17"/>
        <v>#DIV/0!</v>
      </c>
      <c r="AY21" s="22" t="e">
        <f t="shared" si="18"/>
        <v>#DIV/0!</v>
      </c>
      <c r="AZ21" s="22" t="e">
        <f t="shared" si="19"/>
        <v>#DIV/0!</v>
      </c>
    </row>
    <row r="22" spans="1:52" ht="18" hidden="1" customHeight="1" x14ac:dyDescent="0.25">
      <c r="A22" s="162"/>
      <c r="B22" s="163"/>
      <c r="C22" s="168"/>
      <c r="D22" s="165" t="s">
        <v>70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40" t="e">
        <f t="shared" si="20"/>
        <v>#DIV/0!</v>
      </c>
      <c r="AF22" s="40" t="e">
        <f t="shared" si="21"/>
        <v>#DIV/0!</v>
      </c>
      <c r="AG22" s="40" t="e">
        <f t="shared" si="22"/>
        <v>#DIV/0!</v>
      </c>
      <c r="AH22" s="40" t="e">
        <f t="shared" si="23"/>
        <v>#DIV/0!</v>
      </c>
      <c r="AI22" s="167" t="e">
        <f t="shared" si="24"/>
        <v>#DIV/0!</v>
      </c>
      <c r="AJ22" s="24">
        <f t="shared" si="25"/>
        <v>0</v>
      </c>
      <c r="AK22" s="24">
        <f t="shared" si="26"/>
        <v>0</v>
      </c>
      <c r="AL22" s="24">
        <f t="shared" si="27"/>
        <v>0</v>
      </c>
      <c r="AM22" s="24">
        <f t="shared" si="28"/>
        <v>0</v>
      </c>
      <c r="AN22" s="25" t="e">
        <f t="shared" si="29"/>
        <v>#DIV/0!</v>
      </c>
      <c r="AR22" s="293" t="e">
        <f t="shared" si="12"/>
        <v>#DIV/0!</v>
      </c>
      <c r="AS22" s="293" t="e">
        <f t="shared" si="13"/>
        <v>#DIV/0!</v>
      </c>
      <c r="AT22" s="293" t="e">
        <f t="shared" si="14"/>
        <v>#DIV/0!</v>
      </c>
      <c r="AU22" s="293" t="e">
        <f t="shared" si="15"/>
        <v>#DIV/0!</v>
      </c>
      <c r="AV22" s="293" t="e">
        <f t="shared" si="16"/>
        <v>#DIV/0!</v>
      </c>
      <c r="AW22" s="22"/>
      <c r="AX22" s="22" t="e">
        <f t="shared" si="17"/>
        <v>#DIV/0!</v>
      </c>
      <c r="AY22" s="22" t="e">
        <f t="shared" si="18"/>
        <v>#DIV/0!</v>
      </c>
      <c r="AZ22" s="22" t="e">
        <f t="shared" si="19"/>
        <v>#DIV/0!</v>
      </c>
    </row>
    <row r="23" spans="1:52" ht="18" hidden="1" customHeight="1" x14ac:dyDescent="0.25">
      <c r="A23" s="162"/>
      <c r="B23" s="163"/>
      <c r="C23" s="168"/>
      <c r="D23" s="165" t="s">
        <v>70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40" t="e">
        <f t="shared" si="20"/>
        <v>#DIV/0!</v>
      </c>
      <c r="AF23" s="40" t="e">
        <f t="shared" si="21"/>
        <v>#DIV/0!</v>
      </c>
      <c r="AG23" s="40" t="e">
        <f t="shared" si="22"/>
        <v>#DIV/0!</v>
      </c>
      <c r="AH23" s="40" t="e">
        <f t="shared" si="23"/>
        <v>#DIV/0!</v>
      </c>
      <c r="AI23" s="167" t="e">
        <f t="shared" si="24"/>
        <v>#DIV/0!</v>
      </c>
      <c r="AJ23" s="24">
        <f t="shared" si="25"/>
        <v>0</v>
      </c>
      <c r="AK23" s="24">
        <f t="shared" si="26"/>
        <v>0</v>
      </c>
      <c r="AL23" s="24">
        <f t="shared" si="27"/>
        <v>0</v>
      </c>
      <c r="AM23" s="24">
        <f t="shared" si="28"/>
        <v>0</v>
      </c>
      <c r="AN23" s="25" t="e">
        <f t="shared" si="29"/>
        <v>#DIV/0!</v>
      </c>
      <c r="AR23" s="293" t="e">
        <f t="shared" si="12"/>
        <v>#DIV/0!</v>
      </c>
      <c r="AS23" s="293" t="e">
        <f t="shared" si="13"/>
        <v>#DIV/0!</v>
      </c>
      <c r="AT23" s="293" t="e">
        <f t="shared" si="14"/>
        <v>#DIV/0!</v>
      </c>
      <c r="AU23" s="293" t="e">
        <f t="shared" si="15"/>
        <v>#DIV/0!</v>
      </c>
      <c r="AV23" s="293" t="e">
        <f t="shared" si="16"/>
        <v>#DIV/0!</v>
      </c>
      <c r="AW23" s="22"/>
      <c r="AX23" s="22" t="e">
        <f t="shared" si="17"/>
        <v>#DIV/0!</v>
      </c>
      <c r="AY23" s="22" t="e">
        <f t="shared" si="18"/>
        <v>#DIV/0!</v>
      </c>
      <c r="AZ23" s="22" t="e">
        <f t="shared" si="19"/>
        <v>#DIV/0!</v>
      </c>
    </row>
    <row r="24" spans="1:52" ht="18" hidden="1" customHeight="1" x14ac:dyDescent="0.25">
      <c r="A24" s="162"/>
      <c r="B24" s="163"/>
      <c r="C24" s="168"/>
      <c r="D24" s="165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40" t="e">
        <f t="shared" si="20"/>
        <v>#DIV/0!</v>
      </c>
      <c r="AF24" s="40" t="e">
        <f t="shared" si="21"/>
        <v>#DIV/0!</v>
      </c>
      <c r="AG24" s="40" t="e">
        <f t="shared" si="22"/>
        <v>#DIV/0!</v>
      </c>
      <c r="AH24" s="40" t="e">
        <f t="shared" si="23"/>
        <v>#DIV/0!</v>
      </c>
      <c r="AI24" s="167" t="e">
        <f t="shared" si="24"/>
        <v>#DIV/0!</v>
      </c>
      <c r="AJ24" s="24">
        <f t="shared" si="25"/>
        <v>0</v>
      </c>
      <c r="AK24" s="24">
        <f t="shared" si="26"/>
        <v>0</v>
      </c>
      <c r="AL24" s="24">
        <f t="shared" si="27"/>
        <v>0</v>
      </c>
      <c r="AM24" s="24">
        <f t="shared" si="28"/>
        <v>0</v>
      </c>
      <c r="AN24" s="25" t="e">
        <f t="shared" si="29"/>
        <v>#DIV/0!</v>
      </c>
      <c r="AR24" s="293" t="e">
        <f t="shared" si="12"/>
        <v>#DIV/0!</v>
      </c>
      <c r="AS24" s="293" t="e">
        <f t="shared" si="13"/>
        <v>#DIV/0!</v>
      </c>
      <c r="AT24" s="293" t="e">
        <f t="shared" si="14"/>
        <v>#DIV/0!</v>
      </c>
      <c r="AU24" s="293" t="e">
        <f t="shared" si="15"/>
        <v>#DIV/0!</v>
      </c>
      <c r="AV24" s="293" t="e">
        <f t="shared" si="16"/>
        <v>#DIV/0!</v>
      </c>
      <c r="AW24" s="22"/>
      <c r="AX24" s="22" t="e">
        <f t="shared" si="17"/>
        <v>#DIV/0!</v>
      </c>
      <c r="AY24" s="22" t="e">
        <f t="shared" si="18"/>
        <v>#DIV/0!</v>
      </c>
      <c r="AZ24" s="22" t="e">
        <f t="shared" si="19"/>
        <v>#DIV/0!</v>
      </c>
    </row>
    <row r="25" spans="1:52" ht="18" hidden="1" customHeight="1" x14ac:dyDescent="0.25">
      <c r="A25" s="162"/>
      <c r="B25" s="163"/>
      <c r="C25" s="168"/>
      <c r="D25" s="165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40" t="e">
        <f t="shared" si="20"/>
        <v>#DIV/0!</v>
      </c>
      <c r="AF25" s="40" t="e">
        <f t="shared" si="21"/>
        <v>#DIV/0!</v>
      </c>
      <c r="AG25" s="40" t="e">
        <f t="shared" si="22"/>
        <v>#DIV/0!</v>
      </c>
      <c r="AH25" s="40" t="e">
        <f t="shared" si="23"/>
        <v>#DIV/0!</v>
      </c>
      <c r="AI25" s="167" t="e">
        <f t="shared" si="24"/>
        <v>#DIV/0!</v>
      </c>
      <c r="AJ25" s="24">
        <f t="shared" si="25"/>
        <v>0</v>
      </c>
      <c r="AK25" s="24">
        <f t="shared" si="26"/>
        <v>0</v>
      </c>
      <c r="AL25" s="24">
        <f t="shared" si="27"/>
        <v>0</v>
      </c>
      <c r="AM25" s="24">
        <f t="shared" si="28"/>
        <v>0</v>
      </c>
      <c r="AN25" s="25" t="e">
        <f t="shared" si="29"/>
        <v>#DIV/0!</v>
      </c>
      <c r="AR25" s="293" t="e">
        <f t="shared" si="12"/>
        <v>#DIV/0!</v>
      </c>
      <c r="AS25" s="293" t="e">
        <f t="shared" si="13"/>
        <v>#DIV/0!</v>
      </c>
      <c r="AT25" s="293" t="e">
        <f t="shared" si="14"/>
        <v>#DIV/0!</v>
      </c>
      <c r="AU25" s="293" t="e">
        <f t="shared" si="15"/>
        <v>#DIV/0!</v>
      </c>
      <c r="AV25" s="293" t="e">
        <f t="shared" si="16"/>
        <v>#DIV/0!</v>
      </c>
      <c r="AW25" s="22"/>
      <c r="AX25" s="22" t="e">
        <f t="shared" si="17"/>
        <v>#DIV/0!</v>
      </c>
      <c r="AY25" s="22" t="e">
        <f t="shared" si="18"/>
        <v>#DIV/0!</v>
      </c>
      <c r="AZ25" s="22" t="e">
        <f t="shared" si="19"/>
        <v>#DIV/0!</v>
      </c>
    </row>
    <row r="26" spans="1:52" ht="18" hidden="1" customHeight="1" x14ac:dyDescent="0.25">
      <c r="A26" s="162"/>
      <c r="B26" s="163"/>
      <c r="C26" s="168"/>
      <c r="D26" s="165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40" t="e">
        <f t="shared" si="20"/>
        <v>#DIV/0!</v>
      </c>
      <c r="AF26" s="40" t="e">
        <f t="shared" si="21"/>
        <v>#DIV/0!</v>
      </c>
      <c r="AG26" s="40" t="e">
        <f t="shared" si="22"/>
        <v>#DIV/0!</v>
      </c>
      <c r="AH26" s="40" t="e">
        <f t="shared" si="23"/>
        <v>#DIV/0!</v>
      </c>
      <c r="AI26" s="167" t="e">
        <f t="shared" si="24"/>
        <v>#DIV/0!</v>
      </c>
      <c r="AJ26" s="24">
        <f t="shared" si="25"/>
        <v>0</v>
      </c>
      <c r="AK26" s="24">
        <f t="shared" si="26"/>
        <v>0</v>
      </c>
      <c r="AL26" s="24">
        <f t="shared" si="27"/>
        <v>0</v>
      </c>
      <c r="AM26" s="24">
        <f t="shared" si="28"/>
        <v>0</v>
      </c>
      <c r="AN26" s="25" t="e">
        <f t="shared" si="29"/>
        <v>#DIV/0!</v>
      </c>
      <c r="AR26" s="293" t="e">
        <f t="shared" si="12"/>
        <v>#DIV/0!</v>
      </c>
      <c r="AS26" s="293" t="e">
        <f t="shared" si="13"/>
        <v>#DIV/0!</v>
      </c>
      <c r="AT26" s="293" t="e">
        <f t="shared" si="14"/>
        <v>#DIV/0!</v>
      </c>
      <c r="AU26" s="293" t="e">
        <f t="shared" si="15"/>
        <v>#DIV/0!</v>
      </c>
      <c r="AV26" s="293" t="e">
        <f t="shared" si="16"/>
        <v>#DIV/0!</v>
      </c>
      <c r="AW26" s="22"/>
      <c r="AX26" s="22" t="e">
        <f t="shared" si="17"/>
        <v>#DIV/0!</v>
      </c>
      <c r="AY26" s="22" t="e">
        <f t="shared" si="18"/>
        <v>#DIV/0!</v>
      </c>
      <c r="AZ26" s="22" t="e">
        <f t="shared" si="19"/>
        <v>#DIV/0!</v>
      </c>
    </row>
    <row r="27" spans="1:52" ht="18" hidden="1" customHeight="1" x14ac:dyDescent="0.25">
      <c r="A27" s="162"/>
      <c r="B27" s="163"/>
      <c r="C27" s="168"/>
      <c r="D27" s="165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40" t="e">
        <f t="shared" si="20"/>
        <v>#DIV/0!</v>
      </c>
      <c r="AF27" s="40" t="e">
        <f t="shared" si="21"/>
        <v>#DIV/0!</v>
      </c>
      <c r="AG27" s="40" t="e">
        <f t="shared" si="22"/>
        <v>#DIV/0!</v>
      </c>
      <c r="AH27" s="40" t="e">
        <f t="shared" si="23"/>
        <v>#DIV/0!</v>
      </c>
      <c r="AI27" s="167" t="e">
        <f t="shared" si="24"/>
        <v>#DIV/0!</v>
      </c>
      <c r="AJ27" s="24">
        <f t="shared" si="25"/>
        <v>0</v>
      </c>
      <c r="AK27" s="24">
        <f t="shared" si="26"/>
        <v>0</v>
      </c>
      <c r="AL27" s="24">
        <f t="shared" si="27"/>
        <v>0</v>
      </c>
      <c r="AM27" s="24">
        <f t="shared" si="28"/>
        <v>0</v>
      </c>
      <c r="AN27" s="25" t="e">
        <f t="shared" si="29"/>
        <v>#DIV/0!</v>
      </c>
      <c r="AR27" s="293" t="e">
        <f t="shared" si="12"/>
        <v>#DIV/0!</v>
      </c>
      <c r="AS27" s="293" t="e">
        <f t="shared" si="13"/>
        <v>#DIV/0!</v>
      </c>
      <c r="AT27" s="293" t="e">
        <f t="shared" si="14"/>
        <v>#DIV/0!</v>
      </c>
      <c r="AU27" s="293" t="e">
        <f t="shared" si="15"/>
        <v>#DIV/0!</v>
      </c>
      <c r="AV27" s="293" t="e">
        <f t="shared" si="16"/>
        <v>#DIV/0!</v>
      </c>
      <c r="AW27" s="22"/>
      <c r="AX27" s="22" t="e">
        <f t="shared" si="17"/>
        <v>#DIV/0!</v>
      </c>
      <c r="AY27" s="22" t="e">
        <f t="shared" si="18"/>
        <v>#DIV/0!</v>
      </c>
      <c r="AZ27" s="22" t="e">
        <f t="shared" si="19"/>
        <v>#DIV/0!</v>
      </c>
    </row>
    <row r="28" spans="1:52" ht="18" hidden="1" customHeight="1" x14ac:dyDescent="0.25">
      <c r="A28" s="162"/>
      <c r="B28" s="163"/>
      <c r="C28" s="168"/>
      <c r="D28" s="165"/>
      <c r="AR28" s="293" t="e">
        <f t="shared" si="12"/>
        <v>#DIV/0!</v>
      </c>
      <c r="AS28" s="293" t="e">
        <f t="shared" si="13"/>
        <v>#DIV/0!</v>
      </c>
      <c r="AT28" s="293" t="e">
        <f t="shared" si="14"/>
        <v>#DIV/0!</v>
      </c>
      <c r="AU28" s="293" t="e">
        <f t="shared" si="15"/>
        <v>#DIV/0!</v>
      </c>
      <c r="AV28" s="293" t="e">
        <f t="shared" si="16"/>
        <v>#DIV/0!</v>
      </c>
      <c r="AW28" s="22"/>
      <c r="AX28" s="22" t="e">
        <f t="shared" si="17"/>
        <v>#DIV/0!</v>
      </c>
      <c r="AY28" s="22" t="e">
        <f t="shared" si="18"/>
        <v>#DIV/0!</v>
      </c>
      <c r="AZ28" s="22" t="e">
        <f t="shared" si="19"/>
        <v>#DIV/0!</v>
      </c>
    </row>
    <row r="29" spans="1:52" ht="18" customHeight="1" x14ac:dyDescent="0.2"/>
    <row r="30" spans="1:52" ht="18" customHeight="1" x14ac:dyDescent="0.2"/>
    <row r="31" spans="1:52" ht="18" customHeight="1" x14ac:dyDescent="0.2"/>
  </sheetData>
  <autoFilter ref="B7:AN27">
    <sortState ref="B8:AN20">
      <sortCondition descending="1" ref="AE7:AE31"/>
    </sortState>
  </autoFilter>
  <mergeCells count="9">
    <mergeCell ref="A3:D3"/>
    <mergeCell ref="E1:R1"/>
    <mergeCell ref="S1:AD1"/>
    <mergeCell ref="AE1:AI3"/>
    <mergeCell ref="AJ1:AN3"/>
    <mergeCell ref="E2:J2"/>
    <mergeCell ref="K2:R2"/>
    <mergeCell ref="S2:X2"/>
    <mergeCell ref="Y2:AD2"/>
  </mergeCells>
  <conditionalFormatting sqref="C4:D5 C20:C23 C25:D28 D14:D24 C14:C18 C7:D13">
    <cfRule type="cellIs" dxfId="82" priority="9" stopIfTrue="1" operator="equal">
      <formula>"К"</formula>
    </cfRule>
  </conditionalFormatting>
  <conditionalFormatting sqref="E3:AD3">
    <cfRule type="cellIs" dxfId="81" priority="8" stopIfTrue="1" operator="equal">
      <formula>"н/з"</formula>
    </cfRule>
  </conditionalFormatting>
  <conditionalFormatting sqref="E8:AD27">
    <cfRule type="cellIs" dxfId="80" priority="6" stopIfTrue="1" operator="between">
      <formula>1</formula>
      <formula>59</formula>
    </cfRule>
    <cfRule type="cellIs" dxfId="79" priority="7" stopIfTrue="1" operator="equal">
      <formula>0</formula>
    </cfRule>
  </conditionalFormatting>
  <conditionalFormatting sqref="AN8:AN27">
    <cfRule type="cellIs" dxfId="78" priority="5" operator="greaterThan">
      <formula>75</formula>
    </cfRule>
  </conditionalFormatting>
  <conditionalFormatting sqref="C19">
    <cfRule type="cellIs" dxfId="77" priority="4" stopIfTrue="1" operator="equal">
      <formula>"К"</formula>
    </cfRule>
  </conditionalFormatting>
  <conditionalFormatting sqref="C24">
    <cfRule type="cellIs" dxfId="76" priority="2" stopIfTrue="1" operator="equal">
      <formula>"К"</formula>
    </cfRule>
  </conditionalFormatting>
  <dataValidations count="2">
    <dataValidation allowBlank="1" showErrorMessage="1" errorTitle="ВНИМАНИЕ" error="Или &quot;К&quot; или смерть !!!" sqref="C7">
      <formula1>0</formula1>
      <formula2>0</formula2>
    </dataValidation>
    <dataValidation type="textLength" allowBlank="1" showErrorMessage="1" errorTitle="ВНИМАНИЕ" error="Или &quot;К&quot; или смерть !!!" sqref="C8:C28">
      <formula1>1</formula1>
      <formula2>1</formula2>
    </dataValidation>
  </dataValidations>
  <pageMargins left="1.1812499999999999" right="0.39374999999999999" top="0.39374999999999999" bottom="0.39374999999999999" header="0.51180555555555551" footer="0.51180555555555551"/>
  <pageSetup paperSize="9" scale="56" firstPageNumber="0" orientation="landscape" horizontalDpi="300" verticalDpi="300" r:id="rId1"/>
  <headerFooter alignWithMargins="0"/>
  <colBreaks count="1" manualBreakCount="1">
    <brk id="4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0"/>
  <sheetViews>
    <sheetView topLeftCell="B1" zoomScale="55" zoomScaleNormal="55" zoomScaleSheetLayoutView="75" workbookViewId="0">
      <pane xSplit="1" topLeftCell="P1" activePane="topRight" state="frozen"/>
      <selection activeCell="B4" sqref="B4"/>
      <selection pane="topRight" activeCell="AV8" sqref="AV8:AV19"/>
    </sheetView>
  </sheetViews>
  <sheetFormatPr defaultRowHeight="12.75" outlineLevelRow="1" x14ac:dyDescent="0.2"/>
  <cols>
    <col min="1" max="1" width="5.140625" style="1" hidden="1" customWidth="1"/>
    <col min="2" max="2" width="50.28515625" style="1" customWidth="1"/>
    <col min="3" max="3" width="5.28515625" style="2" bestFit="1" customWidth="1"/>
    <col min="4" max="4" width="26.5703125" style="2" bestFit="1" customWidth="1"/>
    <col min="5" max="5" width="7.7109375" style="1" bestFit="1" customWidth="1"/>
    <col min="6" max="8" width="7.42578125" style="1" bestFit="1" customWidth="1"/>
    <col min="9" max="9" width="9.7109375" style="1" bestFit="1" customWidth="1"/>
    <col min="10" max="43" width="9.7109375" style="1" customWidth="1"/>
    <col min="44" max="47" width="12.5703125" style="1" customWidth="1"/>
    <col min="48" max="48" width="14.7109375" style="1" customWidth="1"/>
    <col min="49" max="52" width="9.5703125" style="1" customWidth="1"/>
    <col min="53" max="53" width="10.85546875" style="1" customWidth="1"/>
    <col min="54" max="54" width="9.5703125" style="1" customWidth="1"/>
    <col min="55" max="55" width="9.28515625" style="1" customWidth="1"/>
    <col min="56" max="56" width="9.140625" style="1"/>
    <col min="57" max="59" width="0" style="1" hidden="1" customWidth="1"/>
    <col min="60" max="61" width="9.140625" style="1"/>
    <col min="62" max="62" width="11.85546875" style="1" customWidth="1"/>
    <col min="63" max="16384" width="9.140625" style="1"/>
  </cols>
  <sheetData>
    <row r="1" spans="1:53" s="152" customFormat="1" ht="21" customHeight="1" outlineLevel="1" thickBot="1" x14ac:dyDescent="0.35">
      <c r="A1" s="151"/>
      <c r="E1" s="405" t="s">
        <v>0</v>
      </c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 t="s">
        <v>27</v>
      </c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322"/>
      <c r="AI1" s="322"/>
      <c r="AJ1" s="322"/>
      <c r="AK1" s="322"/>
      <c r="AL1" s="322"/>
      <c r="AM1" s="322"/>
      <c r="AN1" s="322"/>
      <c r="AO1" s="322"/>
      <c r="AP1" s="322"/>
      <c r="AQ1" s="322"/>
      <c r="AR1" s="386" t="s">
        <v>31</v>
      </c>
      <c r="AS1" s="386"/>
      <c r="AT1" s="386"/>
      <c r="AU1" s="386"/>
      <c r="AV1" s="387"/>
      <c r="AW1" s="392" t="s">
        <v>32</v>
      </c>
      <c r="AX1" s="393"/>
      <c r="AY1" s="393"/>
      <c r="AZ1" s="393"/>
      <c r="BA1" s="394"/>
    </row>
    <row r="2" spans="1:53" s="152" customFormat="1" ht="19.5" customHeight="1" outlineLevel="1" thickBot="1" x14ac:dyDescent="0.35">
      <c r="A2" s="151"/>
      <c r="E2" s="401" t="s">
        <v>1</v>
      </c>
      <c r="F2" s="402"/>
      <c r="G2" s="402"/>
      <c r="H2" s="402"/>
      <c r="I2" s="402"/>
      <c r="J2" s="402"/>
      <c r="K2" s="402"/>
      <c r="L2" s="403" t="s">
        <v>24</v>
      </c>
      <c r="M2" s="404"/>
      <c r="N2" s="404"/>
      <c r="O2" s="404"/>
      <c r="P2" s="404"/>
      <c r="Q2" s="404"/>
      <c r="R2" s="403" t="s">
        <v>26</v>
      </c>
      <c r="S2" s="404"/>
      <c r="T2" s="404"/>
      <c r="U2" s="404"/>
      <c r="V2" s="404"/>
      <c r="W2" s="404"/>
      <c r="X2" s="407"/>
      <c r="Y2" s="403" t="s">
        <v>36</v>
      </c>
      <c r="Z2" s="404"/>
      <c r="AA2" s="404"/>
      <c r="AB2" s="404"/>
      <c r="AC2" s="404"/>
      <c r="AD2" s="404"/>
      <c r="AE2" s="404"/>
      <c r="AF2" s="404"/>
      <c r="AG2" s="407"/>
      <c r="AH2" s="408" t="s">
        <v>40</v>
      </c>
      <c r="AI2" s="406"/>
      <c r="AJ2" s="406"/>
      <c r="AK2" s="406"/>
      <c r="AL2" s="406"/>
      <c r="AM2" s="406"/>
      <c r="AN2" s="327"/>
      <c r="AO2" s="322"/>
      <c r="AP2" s="322"/>
      <c r="AQ2" s="322"/>
      <c r="AR2" s="388"/>
      <c r="AS2" s="388"/>
      <c r="AT2" s="388"/>
      <c r="AU2" s="388"/>
      <c r="AV2" s="389"/>
      <c r="AW2" s="395"/>
      <c r="AX2" s="396"/>
      <c r="AY2" s="396"/>
      <c r="AZ2" s="396"/>
      <c r="BA2" s="397"/>
    </row>
    <row r="3" spans="1:53" s="152" customFormat="1" ht="174" customHeight="1" outlineLevel="1" thickBot="1" x14ac:dyDescent="0.25">
      <c r="A3" s="349" t="s">
        <v>28</v>
      </c>
      <c r="B3" s="350"/>
      <c r="C3" s="350"/>
      <c r="D3" s="385"/>
      <c r="E3" s="153"/>
      <c r="F3" s="153"/>
      <c r="G3" s="153"/>
      <c r="H3" s="153"/>
      <c r="I3" s="153"/>
      <c r="J3" s="153"/>
      <c r="K3" s="153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329"/>
      <c r="AI3" s="329"/>
      <c r="AJ3" s="329"/>
      <c r="AK3" s="329"/>
      <c r="AL3" s="329"/>
      <c r="AM3" s="329"/>
      <c r="AN3" s="272"/>
      <c r="AO3" s="272"/>
      <c r="AP3" s="272"/>
      <c r="AQ3" s="272"/>
      <c r="AR3" s="390"/>
      <c r="AS3" s="390"/>
      <c r="AT3" s="390"/>
      <c r="AU3" s="390"/>
      <c r="AV3" s="391"/>
      <c r="AW3" s="398"/>
      <c r="AX3" s="399"/>
      <c r="AY3" s="399"/>
      <c r="AZ3" s="399"/>
      <c r="BA3" s="400"/>
    </row>
    <row r="4" spans="1:53" s="12" customFormat="1" ht="337.5" customHeight="1" thickBot="1" x14ac:dyDescent="0.35">
      <c r="A4" s="86" t="s">
        <v>2</v>
      </c>
      <c r="B4" s="120" t="s">
        <v>3</v>
      </c>
      <c r="C4" s="88" t="s">
        <v>4</v>
      </c>
      <c r="D4" s="88" t="s">
        <v>5</v>
      </c>
      <c r="E4" s="81" t="s">
        <v>122</v>
      </c>
      <c r="F4" s="81" t="s">
        <v>87</v>
      </c>
      <c r="G4" s="81" t="s">
        <v>295</v>
      </c>
      <c r="H4" s="81" t="s">
        <v>78</v>
      </c>
      <c r="I4" s="172" t="s">
        <v>151</v>
      </c>
      <c r="J4" s="173" t="s">
        <v>296</v>
      </c>
      <c r="K4" s="173" t="s">
        <v>80</v>
      </c>
      <c r="L4" s="81" t="s">
        <v>418</v>
      </c>
      <c r="M4" s="81" t="s">
        <v>434</v>
      </c>
      <c r="N4" s="173" t="s">
        <v>80</v>
      </c>
      <c r="O4" s="173" t="s">
        <v>414</v>
      </c>
      <c r="P4" s="173" t="s">
        <v>420</v>
      </c>
      <c r="Q4" s="173" t="s">
        <v>78</v>
      </c>
      <c r="R4" s="81" t="s">
        <v>478</v>
      </c>
      <c r="S4" s="81" t="s">
        <v>479</v>
      </c>
      <c r="T4" s="81" t="s">
        <v>468</v>
      </c>
      <c r="U4" s="81" t="s">
        <v>450</v>
      </c>
      <c r="V4" s="173" t="s">
        <v>480</v>
      </c>
      <c r="W4" s="173" t="s">
        <v>481</v>
      </c>
      <c r="X4" s="173" t="s">
        <v>454</v>
      </c>
      <c r="Y4" s="81" t="s">
        <v>564</v>
      </c>
      <c r="Z4" s="81" t="s">
        <v>565</v>
      </c>
      <c r="AA4" s="81" t="s">
        <v>468</v>
      </c>
      <c r="AB4" s="81" t="s">
        <v>545</v>
      </c>
      <c r="AC4" s="173" t="s">
        <v>408</v>
      </c>
      <c r="AD4" s="173" t="s">
        <v>552</v>
      </c>
      <c r="AE4" s="173" t="s">
        <v>566</v>
      </c>
      <c r="AF4" s="173" t="s">
        <v>478</v>
      </c>
      <c r="AG4" s="328" t="s">
        <v>567</v>
      </c>
      <c r="AH4" s="332" t="s">
        <v>627</v>
      </c>
      <c r="AI4" s="330" t="s">
        <v>638</v>
      </c>
      <c r="AJ4" s="330" t="s">
        <v>639</v>
      </c>
      <c r="AK4" s="330" t="s">
        <v>640</v>
      </c>
      <c r="AL4" s="330" t="s">
        <v>641</v>
      </c>
      <c r="AM4" s="331" t="s">
        <v>642</v>
      </c>
      <c r="AN4" s="324"/>
      <c r="AO4" s="324"/>
      <c r="AP4" s="324"/>
      <c r="AQ4" s="324"/>
      <c r="AR4" s="10" t="s">
        <v>37</v>
      </c>
      <c r="AS4" s="10" t="s">
        <v>38</v>
      </c>
      <c r="AT4" s="10" t="s">
        <v>58</v>
      </c>
      <c r="AU4" s="10" t="s">
        <v>59</v>
      </c>
      <c r="AV4" s="11" t="s">
        <v>7</v>
      </c>
      <c r="AW4" s="94" t="s">
        <v>8</v>
      </c>
      <c r="AX4" s="94" t="s">
        <v>9</v>
      </c>
      <c r="AY4" s="94" t="s">
        <v>10</v>
      </c>
      <c r="AZ4" s="94" t="s">
        <v>11</v>
      </c>
      <c r="BA4" s="94" t="s">
        <v>12</v>
      </c>
    </row>
    <row r="5" spans="1:53" s="12" customFormat="1" ht="38.25" customHeight="1" thickBot="1" x14ac:dyDescent="0.35">
      <c r="A5" s="13"/>
      <c r="B5" s="14" t="s">
        <v>13</v>
      </c>
      <c r="C5" s="13"/>
      <c r="D5" s="13"/>
      <c r="E5" s="155"/>
      <c r="F5" s="155"/>
      <c r="G5" s="155"/>
      <c r="H5" s="155"/>
      <c r="I5" s="156"/>
      <c r="J5" s="288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169"/>
      <c r="AS5" s="211"/>
      <c r="AT5" s="211"/>
      <c r="AU5" s="211"/>
      <c r="AV5" s="158"/>
      <c r="AW5" s="18"/>
      <c r="AX5" s="18"/>
      <c r="AY5" s="18"/>
      <c r="AZ5" s="18"/>
      <c r="BA5" s="18"/>
    </row>
    <row r="6" spans="1:53" s="12" customFormat="1" ht="21" hidden="1" thickBot="1" x14ac:dyDescent="0.35">
      <c r="A6" s="159"/>
      <c r="B6" s="159" t="s">
        <v>30</v>
      </c>
      <c r="C6" s="159"/>
      <c r="D6" s="159"/>
      <c r="E6" s="170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59"/>
      <c r="AW6" s="18"/>
      <c r="AX6" s="18"/>
      <c r="AY6" s="18"/>
      <c r="AZ6" s="18"/>
      <c r="BA6" s="18"/>
    </row>
    <row r="7" spans="1:53" s="19" customFormat="1" ht="13.5" thickBot="1" x14ac:dyDescent="0.25">
      <c r="A7" s="20"/>
      <c r="B7" s="161" t="s">
        <v>16</v>
      </c>
      <c r="C7" s="51"/>
      <c r="D7" s="51"/>
      <c r="E7" s="135" t="e">
        <f>AVERAGE(E8:E19)</f>
        <v>#DIV/0!</v>
      </c>
      <c r="F7" s="135">
        <f>AVERAGE(F8:F19)</f>
        <v>70.2</v>
      </c>
      <c r="G7" s="135">
        <f>AVERAGE(G8:G19)</f>
        <v>83.6</v>
      </c>
      <c r="H7" s="135">
        <f>AVERAGE(H8:H19)</f>
        <v>70.7</v>
      </c>
      <c r="I7" s="135">
        <f>AVERAGE(I8:I19)</f>
        <v>81.5</v>
      </c>
      <c r="J7" s="135"/>
      <c r="K7" s="135">
        <f>AVERAGE(K8:K19)</f>
        <v>66.2</v>
      </c>
      <c r="L7" s="135">
        <f>AVERAGE(L8:L19)</f>
        <v>70.5</v>
      </c>
      <c r="M7" s="135">
        <f>AVERAGE(M8:M19)</f>
        <v>67.5</v>
      </c>
      <c r="N7" s="135">
        <f>AVERAGE(N8:N19)</f>
        <v>67.900000000000006</v>
      </c>
      <c r="O7" s="135">
        <f>AVERAGE(O8:O19)</f>
        <v>73</v>
      </c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>
        <f>AVERAGE(AG8:AG19)</f>
        <v>72.63636363636364</v>
      </c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 t="e">
        <f>AVERAGE(AR8:AR19)</f>
        <v>#DIV/0!</v>
      </c>
      <c r="AS7" s="135" t="e">
        <f>AVERAGE(AS8:AS19)</f>
        <v>#DIV/0!</v>
      </c>
      <c r="AT7" s="135"/>
      <c r="AU7" s="135"/>
      <c r="AV7" s="135">
        <f>AVERAGE(AV8:AV19)</f>
        <v>79.622119815668199</v>
      </c>
      <c r="AW7" s="18"/>
      <c r="AX7" s="18"/>
      <c r="AY7" s="18"/>
      <c r="AZ7" s="18"/>
      <c r="BA7" s="18"/>
    </row>
    <row r="8" spans="1:53" s="22" customFormat="1" ht="18" customHeight="1" x14ac:dyDescent="0.25">
      <c r="A8" s="162">
        <v>1</v>
      </c>
      <c r="B8" s="163" t="s">
        <v>297</v>
      </c>
      <c r="C8" s="164"/>
      <c r="D8" s="165" t="s">
        <v>97</v>
      </c>
      <c r="E8" s="166"/>
      <c r="F8" s="166">
        <v>90</v>
      </c>
      <c r="G8" s="166">
        <v>95</v>
      </c>
      <c r="H8" s="166">
        <v>83</v>
      </c>
      <c r="I8" s="166">
        <v>84</v>
      </c>
      <c r="J8" s="166">
        <v>69</v>
      </c>
      <c r="K8" s="166">
        <v>63</v>
      </c>
      <c r="L8" s="166">
        <v>76</v>
      </c>
      <c r="M8" s="166">
        <v>78</v>
      </c>
      <c r="N8" s="166">
        <v>63</v>
      </c>
      <c r="O8" s="166">
        <v>94</v>
      </c>
      <c r="P8" s="166">
        <v>68</v>
      </c>
      <c r="Q8" s="166">
        <v>75</v>
      </c>
      <c r="R8" s="166">
        <v>80</v>
      </c>
      <c r="S8" s="166">
        <v>74</v>
      </c>
      <c r="T8" s="166">
        <v>74</v>
      </c>
      <c r="U8" s="166"/>
      <c r="V8" s="166">
        <v>97</v>
      </c>
      <c r="W8" s="166">
        <v>83</v>
      </c>
      <c r="X8" s="166">
        <v>78</v>
      </c>
      <c r="Y8" s="166">
        <v>94</v>
      </c>
      <c r="Z8" s="166">
        <v>85</v>
      </c>
      <c r="AA8" s="166">
        <v>66</v>
      </c>
      <c r="AB8" s="166"/>
      <c r="AC8" s="166">
        <v>90</v>
      </c>
      <c r="AD8" s="166"/>
      <c r="AE8" s="166">
        <v>75</v>
      </c>
      <c r="AF8" s="166">
        <v>84</v>
      </c>
      <c r="AG8" s="166">
        <v>83</v>
      </c>
      <c r="AH8" s="166">
        <v>60</v>
      </c>
      <c r="AI8" s="166">
        <v>86</v>
      </c>
      <c r="AJ8" s="166">
        <v>77</v>
      </c>
      <c r="AK8" s="166">
        <v>90</v>
      </c>
      <c r="AL8" s="166">
        <v>92</v>
      </c>
      <c r="AM8" s="166">
        <v>88</v>
      </c>
      <c r="AN8" s="166"/>
      <c r="AO8" s="166"/>
      <c r="AP8" s="166"/>
      <c r="AQ8" s="166"/>
      <c r="AR8" s="40">
        <f>IF(COUNTIF(E8:K8,"&gt;59")=COUNTA(E8:K8),(IF(COUNTA(E8:K8&gt;0),SUM(E8:K8)/COUNT(E8:K8),"св")),"Нет п/оц.")</f>
        <v>80.666666666666671</v>
      </c>
      <c r="AS8" s="40">
        <f>IF(COUNTIF(L8:Q8,"&gt;59")=COUNTA(L8:Q8),(IF(COUNTA(L8:Q8&gt;0),SUM(L8:Q8)/COUNT(L8:Q8),"св")),"Нет п/оц.")</f>
        <v>75.666666666666671</v>
      </c>
      <c r="AT8" s="40">
        <f>IF(COUNTIF(R8:X8,"&gt;59")=COUNTA(R8:X8),(IF(COUNTA(R8:X8&gt;0),SUM(R8:X8)/COUNT(R8:X8),"св")),"Нет п/оц.")</f>
        <v>81</v>
      </c>
      <c r="AU8" s="40">
        <f>IF(COUNTIF(Y8:AG8,"&gt;59")=COUNTA(Y8:AG8),(IF(COUNTA(Y8:AG8&gt;0),SUM(Y8:AG8)/COUNT(Y8:AG8),"св")),"Нет п/оц.")</f>
        <v>82.428571428571431</v>
      </c>
      <c r="AV8" s="167">
        <f>IF(COUNTIF(E8:AQ8,"&gt;59")=COUNTA(E8:AQ8),(IF(COUNTA(E8:AQ8&gt;0),SUM(E8:AQ8)/COUNT(E8:AQ8),"св")),"Нет п/оц.")</f>
        <v>80.451612903225808</v>
      </c>
      <c r="AW8" s="24">
        <f>COUNTIF(E8:AG8,"&gt;=90")</f>
        <v>6</v>
      </c>
      <c r="AX8" s="24">
        <f>COUNTIFS(E8:AG8,"&gt;=74",E8:AG8,"&lt;90")</f>
        <v>14</v>
      </c>
      <c r="AY8" s="24">
        <f>COUNTIFS(E8:AG8,"&gt;=60",E8:AG8,"&lt;74")</f>
        <v>5</v>
      </c>
      <c r="AZ8" s="24">
        <f t="shared" ref="AZ8" si="0">AY8+AX8+AW8</f>
        <v>25</v>
      </c>
      <c r="BA8" s="25">
        <f t="shared" ref="BA8" si="1">AW8/AZ8*100</f>
        <v>24</v>
      </c>
    </row>
    <row r="9" spans="1:53" s="22" customFormat="1" ht="18" customHeight="1" x14ac:dyDescent="0.25">
      <c r="A9" s="162">
        <v>2</v>
      </c>
      <c r="B9" s="163" t="s">
        <v>298</v>
      </c>
      <c r="C9" s="164"/>
      <c r="D9" s="165" t="s">
        <v>97</v>
      </c>
      <c r="E9" s="166"/>
      <c r="F9" s="166">
        <v>65</v>
      </c>
      <c r="G9" s="166">
        <v>95</v>
      </c>
      <c r="H9" s="166">
        <v>93</v>
      </c>
      <c r="I9" s="166">
        <v>81</v>
      </c>
      <c r="J9" s="166">
        <v>86</v>
      </c>
      <c r="K9" s="166">
        <v>72</v>
      </c>
      <c r="L9" s="166">
        <v>78</v>
      </c>
      <c r="M9" s="166">
        <v>94</v>
      </c>
      <c r="N9" s="166">
        <v>62</v>
      </c>
      <c r="O9" s="166">
        <v>84</v>
      </c>
      <c r="P9" s="166">
        <v>77</v>
      </c>
      <c r="Q9" s="166">
        <v>96</v>
      </c>
      <c r="R9" s="166">
        <v>81</v>
      </c>
      <c r="S9" s="166">
        <v>94</v>
      </c>
      <c r="T9" s="166"/>
      <c r="U9" s="166">
        <v>82</v>
      </c>
      <c r="V9" s="166">
        <v>99</v>
      </c>
      <c r="W9" s="166">
        <v>82</v>
      </c>
      <c r="X9" s="166">
        <v>99</v>
      </c>
      <c r="Y9" s="166">
        <v>95</v>
      </c>
      <c r="Z9" s="166">
        <v>85</v>
      </c>
      <c r="AA9" s="166"/>
      <c r="AB9" s="166">
        <v>79</v>
      </c>
      <c r="AC9" s="166"/>
      <c r="AD9" s="166">
        <v>87</v>
      </c>
      <c r="AE9" s="166">
        <v>78</v>
      </c>
      <c r="AF9" s="166">
        <v>94</v>
      </c>
      <c r="AG9" s="166">
        <v>94</v>
      </c>
      <c r="AH9" s="166">
        <v>87</v>
      </c>
      <c r="AI9" s="166">
        <v>94</v>
      </c>
      <c r="AJ9" s="166">
        <v>95</v>
      </c>
      <c r="AK9" s="166">
        <v>96</v>
      </c>
      <c r="AL9" s="166">
        <v>100</v>
      </c>
      <c r="AM9" s="166">
        <v>94</v>
      </c>
      <c r="AN9" s="166"/>
      <c r="AO9" s="166"/>
      <c r="AP9" s="166"/>
      <c r="AQ9" s="166"/>
      <c r="AR9" s="40">
        <f t="shared" ref="AR9:AR12" si="2">IF(COUNTIF(E9:K9,"&gt;59")=COUNTA(E9:K9),(IF(COUNTA(E9:K9&gt;0),SUM(E9:K9)/COUNT(E9:K9),"св")),"Нет п/оц.")</f>
        <v>82</v>
      </c>
      <c r="AS9" s="40">
        <f t="shared" ref="AS9:AS12" si="3">IF(COUNTIF(L9:Q9,"&gt;59")=COUNTA(L9:Q9),(IF(COUNTA(L9:Q9&gt;0),SUM(L9:Q9)/COUNT(L9:Q9),"св")),"Нет п/оц.")</f>
        <v>81.833333333333329</v>
      </c>
      <c r="AT9" s="40">
        <f t="shared" ref="AT9:AT12" si="4">IF(COUNTIF(R9:X9,"&gt;59")=COUNTA(R9:X9),(IF(COUNTA(R9:X9&gt;0),SUM(R9:X9)/COUNT(R9:X9),"св")),"Нет п/оц.")</f>
        <v>89.5</v>
      </c>
      <c r="AU9" s="40">
        <f t="shared" ref="AU9:AU12" si="5">IF(COUNTIF(Y9:AG9,"&gt;59")=COUNTA(Y9:AG9),(IF(COUNTA(Y9:AG9&gt;0),SUM(Y9:AG9)/COUNT(Y9:AG9),"св")),"Нет п/оц.")</f>
        <v>87.428571428571431</v>
      </c>
      <c r="AV9" s="167">
        <f t="shared" ref="AV9:AV19" si="6">IF(COUNTIF(E9:AQ9,"&gt;59")=COUNTA(E9:AQ9),(IF(COUNTA(E9:AQ9&gt;0),SUM(E9:AQ9)/COUNT(E9:AQ9),"св")),"Нет п/оц.")</f>
        <v>87.032258064516128</v>
      </c>
      <c r="AW9" s="24">
        <f t="shared" ref="AW9:AW12" si="7">COUNTIF(E9:AG9,"&gt;=90")</f>
        <v>10</v>
      </c>
      <c r="AX9" s="24">
        <f t="shared" ref="AX9:AX12" si="8">COUNTIFS(E9:AG9,"&gt;=74",E9:AG9,"&lt;90")</f>
        <v>12</v>
      </c>
      <c r="AY9" s="24">
        <f t="shared" ref="AY9:AY12" si="9">COUNTIFS(E9:AG9,"&gt;=60",E9:AG9,"&lt;74")</f>
        <v>3</v>
      </c>
      <c r="AZ9" s="24">
        <f t="shared" ref="AZ9:AZ12" si="10">AY9+AX9+AW9</f>
        <v>25</v>
      </c>
      <c r="BA9" s="25">
        <f t="shared" ref="BA9:BA12" si="11">AW9/AZ9*100</f>
        <v>40</v>
      </c>
    </row>
    <row r="10" spans="1:53" s="22" customFormat="1" ht="18" customHeight="1" x14ac:dyDescent="0.25">
      <c r="A10" s="162">
        <v>3</v>
      </c>
      <c r="B10" s="163" t="s">
        <v>299</v>
      </c>
      <c r="C10" s="164" t="s">
        <v>73</v>
      </c>
      <c r="D10" s="165" t="s">
        <v>97</v>
      </c>
      <c r="E10" s="166"/>
      <c r="F10" s="166">
        <v>70</v>
      </c>
      <c r="G10" s="166">
        <v>87</v>
      </c>
      <c r="H10" s="166">
        <v>60</v>
      </c>
      <c r="I10" s="166">
        <v>74</v>
      </c>
      <c r="J10" s="166">
        <v>66</v>
      </c>
      <c r="K10" s="166">
        <v>62</v>
      </c>
      <c r="L10" s="166">
        <v>62</v>
      </c>
      <c r="M10" s="166">
        <v>60</v>
      </c>
      <c r="N10" s="166">
        <v>60</v>
      </c>
      <c r="O10" s="166">
        <v>65</v>
      </c>
      <c r="P10" s="166">
        <v>60</v>
      </c>
      <c r="Q10" s="166">
        <v>60</v>
      </c>
      <c r="R10" s="166">
        <v>68</v>
      </c>
      <c r="S10" s="166">
        <v>60</v>
      </c>
      <c r="T10" s="166"/>
      <c r="U10" s="166">
        <v>60</v>
      </c>
      <c r="V10" s="166">
        <v>65</v>
      </c>
      <c r="W10" s="166">
        <v>60</v>
      </c>
      <c r="X10" s="166">
        <v>65</v>
      </c>
      <c r="Y10" s="166">
        <v>62</v>
      </c>
      <c r="Z10" s="166">
        <v>64</v>
      </c>
      <c r="AA10" s="166"/>
      <c r="AB10" s="166">
        <v>63</v>
      </c>
      <c r="AC10" s="166"/>
      <c r="AD10" s="166">
        <v>60</v>
      </c>
      <c r="AE10" s="166">
        <v>73</v>
      </c>
      <c r="AF10" s="166">
        <v>63</v>
      </c>
      <c r="AG10" s="166">
        <v>63</v>
      </c>
      <c r="AH10" s="166">
        <v>60</v>
      </c>
      <c r="AI10" s="166">
        <v>60</v>
      </c>
      <c r="AJ10" s="166">
        <v>64</v>
      </c>
      <c r="AK10" s="166">
        <v>60</v>
      </c>
      <c r="AL10" s="166">
        <v>74</v>
      </c>
      <c r="AM10" s="166">
        <v>79</v>
      </c>
      <c r="AN10" s="166"/>
      <c r="AO10" s="166"/>
      <c r="AP10" s="166"/>
      <c r="AQ10" s="166"/>
      <c r="AR10" s="40">
        <f t="shared" si="2"/>
        <v>69.833333333333329</v>
      </c>
      <c r="AS10" s="40">
        <f t="shared" si="3"/>
        <v>61.166666666666664</v>
      </c>
      <c r="AT10" s="40">
        <f t="shared" si="4"/>
        <v>63</v>
      </c>
      <c r="AU10" s="40">
        <f t="shared" si="5"/>
        <v>64</v>
      </c>
      <c r="AV10" s="167">
        <f t="shared" si="6"/>
        <v>64.806451612903231</v>
      </c>
      <c r="AW10" s="24">
        <f t="shared" si="7"/>
        <v>0</v>
      </c>
      <c r="AX10" s="24">
        <f t="shared" si="8"/>
        <v>2</v>
      </c>
      <c r="AY10" s="24">
        <f t="shared" si="9"/>
        <v>23</v>
      </c>
      <c r="AZ10" s="24">
        <f t="shared" si="10"/>
        <v>25</v>
      </c>
      <c r="BA10" s="25">
        <f t="shared" si="11"/>
        <v>0</v>
      </c>
    </row>
    <row r="11" spans="1:53" s="22" customFormat="1" ht="18" customHeight="1" x14ac:dyDescent="0.25">
      <c r="A11" s="162"/>
      <c r="B11" s="163" t="s">
        <v>163</v>
      </c>
      <c r="C11" s="164" t="s">
        <v>73</v>
      </c>
      <c r="D11" s="165" t="s">
        <v>97</v>
      </c>
      <c r="E11" s="166"/>
      <c r="F11" s="166">
        <v>65</v>
      </c>
      <c r="G11" s="166">
        <v>63</v>
      </c>
      <c r="H11" s="166">
        <v>60</v>
      </c>
      <c r="I11" s="166">
        <v>82</v>
      </c>
      <c r="J11" s="166">
        <v>63</v>
      </c>
      <c r="K11" s="166">
        <v>60</v>
      </c>
      <c r="L11" s="166">
        <v>64</v>
      </c>
      <c r="M11" s="166">
        <v>60</v>
      </c>
      <c r="N11" s="166">
        <v>82</v>
      </c>
      <c r="O11" s="166">
        <v>75</v>
      </c>
      <c r="P11" s="166">
        <v>91</v>
      </c>
      <c r="Q11" s="166">
        <v>68</v>
      </c>
      <c r="R11" s="166">
        <v>64</v>
      </c>
      <c r="S11" s="166">
        <v>80</v>
      </c>
      <c r="T11" s="166"/>
      <c r="U11" s="166">
        <v>35</v>
      </c>
      <c r="V11" s="166">
        <v>71</v>
      </c>
      <c r="W11" s="166">
        <v>90</v>
      </c>
      <c r="X11" s="166">
        <v>60</v>
      </c>
      <c r="Y11" s="166">
        <v>67</v>
      </c>
      <c r="Z11" s="166">
        <v>95</v>
      </c>
      <c r="AA11" s="166"/>
      <c r="AB11" s="166">
        <v>3</v>
      </c>
      <c r="AC11" s="166">
        <v>69</v>
      </c>
      <c r="AD11" s="166"/>
      <c r="AE11" s="166">
        <v>73</v>
      </c>
      <c r="AF11" s="166">
        <v>85</v>
      </c>
      <c r="AG11" s="166">
        <v>75</v>
      </c>
      <c r="AH11" s="166">
        <v>65</v>
      </c>
      <c r="AI11" s="166">
        <v>77</v>
      </c>
      <c r="AJ11" s="166">
        <v>75</v>
      </c>
      <c r="AK11" s="166">
        <v>90</v>
      </c>
      <c r="AL11" s="166">
        <v>87</v>
      </c>
      <c r="AM11" s="166">
        <v>79</v>
      </c>
      <c r="AN11" s="166"/>
      <c r="AO11" s="166"/>
      <c r="AP11" s="166"/>
      <c r="AQ11" s="166"/>
      <c r="AR11" s="40">
        <f t="shared" si="2"/>
        <v>65.5</v>
      </c>
      <c r="AS11" s="40">
        <f t="shared" si="3"/>
        <v>73.333333333333329</v>
      </c>
      <c r="AT11" s="40" t="str">
        <f t="shared" si="4"/>
        <v>Нет п/оц.</v>
      </c>
      <c r="AU11" s="40" t="str">
        <f t="shared" si="5"/>
        <v>Нет п/оц.</v>
      </c>
      <c r="AV11" s="167" t="str">
        <f t="shared" si="6"/>
        <v>Нет п/оц.</v>
      </c>
      <c r="AW11" s="24">
        <f t="shared" si="7"/>
        <v>3</v>
      </c>
      <c r="AX11" s="24">
        <f t="shared" si="8"/>
        <v>6</v>
      </c>
      <c r="AY11" s="24">
        <f t="shared" si="9"/>
        <v>14</v>
      </c>
      <c r="AZ11" s="24">
        <f t="shared" si="10"/>
        <v>23</v>
      </c>
      <c r="BA11" s="25">
        <f t="shared" si="11"/>
        <v>13.043478260869565</v>
      </c>
    </row>
    <row r="12" spans="1:53" ht="18" customHeight="1" x14ac:dyDescent="0.25">
      <c r="A12" s="162">
        <v>6</v>
      </c>
      <c r="B12" s="163" t="s">
        <v>300</v>
      </c>
      <c r="C12" s="168" t="s">
        <v>73</v>
      </c>
      <c r="D12" s="165" t="s">
        <v>97</v>
      </c>
      <c r="E12" s="166"/>
      <c r="F12" s="166">
        <v>60</v>
      </c>
      <c r="G12" s="166">
        <v>76</v>
      </c>
      <c r="H12" s="166">
        <v>62</v>
      </c>
      <c r="I12" s="166">
        <v>86</v>
      </c>
      <c r="J12" s="166">
        <v>60</v>
      </c>
      <c r="K12" s="166">
        <v>61</v>
      </c>
      <c r="L12" s="166">
        <v>60</v>
      </c>
      <c r="M12" s="166">
        <v>60</v>
      </c>
      <c r="N12" s="166">
        <v>60</v>
      </c>
      <c r="O12" s="166">
        <v>60</v>
      </c>
      <c r="P12" s="166">
        <v>60</v>
      </c>
      <c r="Q12" s="166">
        <v>71</v>
      </c>
      <c r="R12" s="166">
        <v>90</v>
      </c>
      <c r="S12" s="166">
        <v>60</v>
      </c>
      <c r="T12" s="166"/>
      <c r="U12" s="166">
        <v>60</v>
      </c>
      <c r="V12" s="166">
        <v>60</v>
      </c>
      <c r="W12" s="166">
        <v>60</v>
      </c>
      <c r="X12" s="166">
        <v>65</v>
      </c>
      <c r="Y12" s="166">
        <v>60</v>
      </c>
      <c r="Z12" s="166">
        <v>87</v>
      </c>
      <c r="AA12" s="166"/>
      <c r="AB12" s="166">
        <v>60</v>
      </c>
      <c r="AC12" s="166"/>
      <c r="AD12" s="166">
        <v>63</v>
      </c>
      <c r="AE12" s="166">
        <v>69</v>
      </c>
      <c r="AF12" s="166">
        <v>76</v>
      </c>
      <c r="AG12" s="166">
        <v>66</v>
      </c>
      <c r="AH12" s="166">
        <v>0</v>
      </c>
      <c r="AI12" s="166">
        <v>60</v>
      </c>
      <c r="AJ12" s="166">
        <v>62</v>
      </c>
      <c r="AK12" s="166">
        <v>64</v>
      </c>
      <c r="AL12" s="166">
        <v>72</v>
      </c>
      <c r="AM12" s="166">
        <v>62</v>
      </c>
      <c r="AN12" s="166"/>
      <c r="AO12" s="166"/>
      <c r="AP12" s="166"/>
      <c r="AQ12" s="166"/>
      <c r="AR12" s="40">
        <f t="shared" si="2"/>
        <v>67.5</v>
      </c>
      <c r="AS12" s="40">
        <f t="shared" si="3"/>
        <v>61.833333333333336</v>
      </c>
      <c r="AT12" s="40">
        <f t="shared" si="4"/>
        <v>65.833333333333329</v>
      </c>
      <c r="AU12" s="40">
        <f t="shared" si="5"/>
        <v>68.714285714285708</v>
      </c>
      <c r="AV12" s="167" t="str">
        <f t="shared" si="6"/>
        <v>Нет п/оц.</v>
      </c>
      <c r="AW12" s="24">
        <f t="shared" si="7"/>
        <v>1</v>
      </c>
      <c r="AX12" s="24">
        <f t="shared" si="8"/>
        <v>4</v>
      </c>
      <c r="AY12" s="24">
        <f t="shared" si="9"/>
        <v>20</v>
      </c>
      <c r="AZ12" s="24">
        <f t="shared" si="10"/>
        <v>25</v>
      </c>
      <c r="BA12" s="25">
        <f t="shared" si="11"/>
        <v>4</v>
      </c>
    </row>
    <row r="13" spans="1:53" ht="18" customHeight="1" x14ac:dyDescent="0.25">
      <c r="A13" s="162"/>
      <c r="B13" s="163" t="s">
        <v>346</v>
      </c>
      <c r="C13" s="168" t="s">
        <v>73</v>
      </c>
      <c r="D13" s="165" t="s">
        <v>97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>
        <v>0</v>
      </c>
      <c r="AI13" s="166">
        <v>0</v>
      </c>
      <c r="AJ13" s="166">
        <v>0</v>
      </c>
      <c r="AK13" s="166">
        <v>0</v>
      </c>
      <c r="AL13" s="166">
        <v>0</v>
      </c>
      <c r="AM13" s="166">
        <v>0</v>
      </c>
      <c r="AN13" s="166"/>
      <c r="AO13" s="166"/>
      <c r="AP13" s="166"/>
      <c r="AQ13" s="166"/>
      <c r="AR13" s="40" t="e">
        <f t="shared" ref="AR13:AR19" si="12">IF(COUNTIF(E13:K13,"&gt;59")=COUNTA(E13:K13),(IF(COUNTA(E13:K13&gt;0),SUM(E13:K13)/COUNT(E13:K13),"св")),"Нет п/оц.")</f>
        <v>#DIV/0!</v>
      </c>
      <c r="AS13" s="40" t="e">
        <f t="shared" ref="AS13:AS19" si="13">IF(COUNTIF(L13:Q13,"&gt;59")=COUNTA(L13:Q13),(IF(COUNTA(L13:Q13&gt;0),SUM(L13:Q13)/COUNT(L13:Q13),"св")),"Нет п/оц.")</f>
        <v>#DIV/0!</v>
      </c>
      <c r="AT13" s="40" t="e">
        <f t="shared" ref="AT13:AT19" si="14">IF(COUNTIF(R13:X13,"&gt;59")=COUNTA(R13:X13),(IF(COUNTA(R13:X13&gt;0),SUM(R13:X13)/COUNT(R13:X13),"св")),"Нет п/оц.")</f>
        <v>#DIV/0!</v>
      </c>
      <c r="AU13" s="40" t="e">
        <f t="shared" ref="AU13:AU19" si="15">IF(COUNTIF(Y13:AG13,"&gt;59")=COUNTA(Y13:AG13),(IF(COUNTA(Y13:AG13&gt;0),SUM(Y13:AG13)/COUNT(Y13:AG13),"св")),"Нет п/оц.")</f>
        <v>#DIV/0!</v>
      </c>
      <c r="AV13" s="167" t="str">
        <f t="shared" si="6"/>
        <v>Нет п/оц.</v>
      </c>
      <c r="AW13" s="24">
        <f t="shared" ref="AW13:AW19" si="16">COUNTIF(E13:AG13,"&gt;=90")</f>
        <v>0</v>
      </c>
      <c r="AX13" s="24">
        <f t="shared" ref="AX13:AX19" si="17">COUNTIFS(E13:AG13,"&gt;=74",E13:AG13,"&lt;90")</f>
        <v>0</v>
      </c>
      <c r="AY13" s="24">
        <f t="shared" ref="AY13:AY19" si="18">COUNTIFS(E13:AG13,"&gt;=60",E13:AG13,"&lt;74")</f>
        <v>0</v>
      </c>
      <c r="AZ13" s="24">
        <f t="shared" ref="AZ13:AZ19" si="19">AY13+AX13+AW13</f>
        <v>0</v>
      </c>
      <c r="BA13" s="25" t="e">
        <f t="shared" ref="BA13:BA19" si="20">AW13/AZ13*100</f>
        <v>#DIV/0!</v>
      </c>
    </row>
    <row r="14" spans="1:53" ht="18" customHeight="1" x14ac:dyDescent="0.25">
      <c r="A14" s="162"/>
      <c r="B14" s="163" t="s">
        <v>301</v>
      </c>
      <c r="C14" s="168" t="s">
        <v>73</v>
      </c>
      <c r="D14" s="165" t="s">
        <v>97</v>
      </c>
      <c r="E14" s="166"/>
      <c r="F14" s="166">
        <v>60</v>
      </c>
      <c r="G14" s="166">
        <v>60</v>
      </c>
      <c r="H14" s="166">
        <v>17</v>
      </c>
      <c r="I14" s="166">
        <v>73</v>
      </c>
      <c r="J14" s="166">
        <v>64</v>
      </c>
      <c r="K14" s="166">
        <v>62</v>
      </c>
      <c r="L14" s="166">
        <v>60</v>
      </c>
      <c r="M14" s="166">
        <v>4</v>
      </c>
      <c r="N14" s="166">
        <v>60</v>
      </c>
      <c r="O14" s="166">
        <v>60</v>
      </c>
      <c r="P14" s="166">
        <v>60</v>
      </c>
      <c r="Q14" s="166">
        <v>5</v>
      </c>
      <c r="R14" s="166">
        <v>75</v>
      </c>
      <c r="S14" s="166">
        <v>60</v>
      </c>
      <c r="T14" s="166"/>
      <c r="U14" s="166">
        <v>60</v>
      </c>
      <c r="V14" s="166">
        <v>60</v>
      </c>
      <c r="W14" s="166">
        <v>60</v>
      </c>
      <c r="X14" s="166">
        <v>80</v>
      </c>
      <c r="Y14" s="166">
        <v>9</v>
      </c>
      <c r="Z14" s="166">
        <v>74</v>
      </c>
      <c r="AA14" s="166"/>
      <c r="AB14" s="166">
        <v>60</v>
      </c>
      <c r="AC14" s="166"/>
      <c r="AD14" s="166">
        <v>60</v>
      </c>
      <c r="AE14" s="166">
        <v>3</v>
      </c>
      <c r="AF14" s="166">
        <v>67</v>
      </c>
      <c r="AG14" s="166">
        <v>22</v>
      </c>
      <c r="AH14" s="166">
        <v>0</v>
      </c>
      <c r="AI14" s="166">
        <v>0</v>
      </c>
      <c r="AJ14" s="166">
        <v>0</v>
      </c>
      <c r="AK14" s="166">
        <v>0</v>
      </c>
      <c r="AL14" s="166">
        <v>0</v>
      </c>
      <c r="AM14" s="166">
        <v>0</v>
      </c>
      <c r="AN14" s="166"/>
      <c r="AO14" s="166"/>
      <c r="AP14" s="166"/>
      <c r="AQ14" s="166"/>
      <c r="AR14" s="40" t="str">
        <f t="shared" si="12"/>
        <v>Нет п/оц.</v>
      </c>
      <c r="AS14" s="40" t="str">
        <f t="shared" si="13"/>
        <v>Нет п/оц.</v>
      </c>
      <c r="AT14" s="40">
        <f t="shared" si="14"/>
        <v>65.833333333333329</v>
      </c>
      <c r="AU14" s="40" t="str">
        <f t="shared" si="15"/>
        <v>Нет п/оц.</v>
      </c>
      <c r="AV14" s="167" t="str">
        <f t="shared" si="6"/>
        <v>Нет п/оц.</v>
      </c>
      <c r="AW14" s="24">
        <f t="shared" si="16"/>
        <v>0</v>
      </c>
      <c r="AX14" s="24">
        <f t="shared" si="17"/>
        <v>3</v>
      </c>
      <c r="AY14" s="24">
        <f t="shared" si="18"/>
        <v>16</v>
      </c>
      <c r="AZ14" s="24">
        <f t="shared" si="19"/>
        <v>19</v>
      </c>
      <c r="BA14" s="25">
        <f t="shared" si="20"/>
        <v>0</v>
      </c>
    </row>
    <row r="15" spans="1:53" ht="18" customHeight="1" x14ac:dyDescent="0.25">
      <c r="A15" s="162"/>
      <c r="B15" s="163" t="s">
        <v>302</v>
      </c>
      <c r="C15" s="168"/>
      <c r="D15" s="165" t="s">
        <v>97</v>
      </c>
      <c r="E15" s="166"/>
      <c r="F15" s="166">
        <v>76</v>
      </c>
      <c r="G15" s="166">
        <v>97</v>
      </c>
      <c r="H15" s="166">
        <v>95</v>
      </c>
      <c r="I15" s="166">
        <v>90</v>
      </c>
      <c r="J15" s="166">
        <v>90</v>
      </c>
      <c r="K15" s="166">
        <v>74</v>
      </c>
      <c r="L15" s="166">
        <v>86</v>
      </c>
      <c r="M15" s="166">
        <v>90</v>
      </c>
      <c r="N15" s="166">
        <v>80</v>
      </c>
      <c r="O15" s="166">
        <v>80</v>
      </c>
      <c r="P15" s="166">
        <v>89</v>
      </c>
      <c r="Q15" s="166">
        <v>97</v>
      </c>
      <c r="R15" s="166">
        <v>90</v>
      </c>
      <c r="S15" s="166">
        <v>95</v>
      </c>
      <c r="T15" s="166"/>
      <c r="U15" s="166">
        <v>90</v>
      </c>
      <c r="V15" s="166">
        <v>100</v>
      </c>
      <c r="W15" s="166">
        <v>92</v>
      </c>
      <c r="X15" s="166">
        <v>99</v>
      </c>
      <c r="Y15" s="166">
        <v>96</v>
      </c>
      <c r="Z15" s="166">
        <v>96</v>
      </c>
      <c r="AA15" s="166"/>
      <c r="AB15" s="166">
        <v>92</v>
      </c>
      <c r="AC15" s="166">
        <v>91</v>
      </c>
      <c r="AD15" s="166"/>
      <c r="AE15" s="166">
        <v>83</v>
      </c>
      <c r="AF15" s="166">
        <v>95</v>
      </c>
      <c r="AG15" s="166">
        <v>97</v>
      </c>
      <c r="AH15" s="166">
        <v>94</v>
      </c>
      <c r="AI15" s="166">
        <v>97</v>
      </c>
      <c r="AJ15" s="166">
        <v>98</v>
      </c>
      <c r="AK15" s="166">
        <v>98</v>
      </c>
      <c r="AL15" s="166">
        <v>100</v>
      </c>
      <c r="AM15" s="166">
        <v>92</v>
      </c>
      <c r="AN15" s="166"/>
      <c r="AO15" s="166"/>
      <c r="AP15" s="166"/>
      <c r="AQ15" s="166"/>
      <c r="AR15" s="40">
        <f t="shared" si="12"/>
        <v>87</v>
      </c>
      <c r="AS15" s="40">
        <f t="shared" si="13"/>
        <v>87</v>
      </c>
      <c r="AT15" s="40">
        <f t="shared" si="14"/>
        <v>94.333333333333329</v>
      </c>
      <c r="AU15" s="40">
        <f t="shared" si="15"/>
        <v>92.857142857142861</v>
      </c>
      <c r="AV15" s="167">
        <f t="shared" si="6"/>
        <v>91.58064516129032</v>
      </c>
      <c r="AW15" s="24">
        <f t="shared" si="16"/>
        <v>18</v>
      </c>
      <c r="AX15" s="24">
        <f t="shared" si="17"/>
        <v>7</v>
      </c>
      <c r="AY15" s="24">
        <f t="shared" si="18"/>
        <v>0</v>
      </c>
      <c r="AZ15" s="24">
        <f t="shared" si="19"/>
        <v>25</v>
      </c>
      <c r="BA15" s="25">
        <f t="shared" si="20"/>
        <v>72</v>
      </c>
    </row>
    <row r="16" spans="1:53" ht="18" customHeight="1" x14ac:dyDescent="0.25">
      <c r="A16" s="162"/>
      <c r="B16" s="163" t="s">
        <v>303</v>
      </c>
      <c r="C16" s="168" t="s">
        <v>73</v>
      </c>
      <c r="D16" s="165" t="s">
        <v>97</v>
      </c>
      <c r="E16" s="166"/>
      <c r="F16" s="166">
        <v>66</v>
      </c>
      <c r="G16" s="166">
        <v>90</v>
      </c>
      <c r="H16" s="166">
        <v>76</v>
      </c>
      <c r="I16" s="166">
        <v>74</v>
      </c>
      <c r="J16" s="166">
        <v>69</v>
      </c>
      <c r="K16" s="166">
        <v>67</v>
      </c>
      <c r="L16" s="166">
        <v>76</v>
      </c>
      <c r="M16" s="166">
        <v>77</v>
      </c>
      <c r="N16" s="166">
        <v>60</v>
      </c>
      <c r="O16" s="166">
        <v>70</v>
      </c>
      <c r="P16" s="166">
        <v>65</v>
      </c>
      <c r="Q16" s="166">
        <v>65</v>
      </c>
      <c r="R16" s="166">
        <v>88</v>
      </c>
      <c r="S16" s="166">
        <v>80</v>
      </c>
      <c r="T16" s="166"/>
      <c r="U16" s="166">
        <v>80</v>
      </c>
      <c r="V16" s="166">
        <v>87</v>
      </c>
      <c r="W16" s="166">
        <v>78</v>
      </c>
      <c r="X16" s="166">
        <v>65</v>
      </c>
      <c r="Y16" s="166">
        <v>81</v>
      </c>
      <c r="Z16" s="166">
        <v>90</v>
      </c>
      <c r="AA16" s="166"/>
      <c r="AB16" s="166">
        <v>73</v>
      </c>
      <c r="AC16" s="166"/>
      <c r="AD16" s="166">
        <v>76</v>
      </c>
      <c r="AE16" s="166">
        <v>75</v>
      </c>
      <c r="AF16" s="166">
        <v>94</v>
      </c>
      <c r="AG16" s="166">
        <v>78</v>
      </c>
      <c r="AH16" s="166">
        <v>70</v>
      </c>
      <c r="AI16" s="166">
        <v>80</v>
      </c>
      <c r="AJ16" s="166">
        <v>86</v>
      </c>
      <c r="AK16" s="166">
        <v>84</v>
      </c>
      <c r="AL16" s="166">
        <v>91</v>
      </c>
      <c r="AM16" s="166">
        <v>83</v>
      </c>
      <c r="AN16" s="166"/>
      <c r="AO16" s="166"/>
      <c r="AP16" s="166"/>
      <c r="AQ16" s="166"/>
      <c r="AR16" s="40">
        <f t="shared" si="12"/>
        <v>73.666666666666671</v>
      </c>
      <c r="AS16" s="40">
        <f t="shared" si="13"/>
        <v>68.833333333333329</v>
      </c>
      <c r="AT16" s="40">
        <f t="shared" si="14"/>
        <v>79.666666666666671</v>
      </c>
      <c r="AU16" s="40">
        <f t="shared" si="15"/>
        <v>81</v>
      </c>
      <c r="AV16" s="167">
        <f t="shared" si="6"/>
        <v>77.225806451612897</v>
      </c>
      <c r="AW16" s="24">
        <f t="shared" si="16"/>
        <v>3</v>
      </c>
      <c r="AX16" s="24">
        <f t="shared" si="17"/>
        <v>13</v>
      </c>
      <c r="AY16" s="24">
        <f t="shared" si="18"/>
        <v>9</v>
      </c>
      <c r="AZ16" s="24">
        <f t="shared" si="19"/>
        <v>25</v>
      </c>
      <c r="BA16" s="25">
        <f t="shared" si="20"/>
        <v>12</v>
      </c>
    </row>
    <row r="17" spans="1:53" ht="18" customHeight="1" x14ac:dyDescent="0.25">
      <c r="A17" s="162"/>
      <c r="B17" s="163" t="s">
        <v>304</v>
      </c>
      <c r="C17" s="168"/>
      <c r="D17" s="165" t="s">
        <v>97</v>
      </c>
      <c r="E17" s="166"/>
      <c r="F17" s="166">
        <v>76</v>
      </c>
      <c r="G17" s="166">
        <v>97</v>
      </c>
      <c r="H17" s="166">
        <v>87</v>
      </c>
      <c r="I17" s="166">
        <v>90</v>
      </c>
      <c r="J17" s="166">
        <v>94</v>
      </c>
      <c r="K17" s="166">
        <v>81</v>
      </c>
      <c r="L17" s="166">
        <v>83</v>
      </c>
      <c r="M17" s="166">
        <v>85</v>
      </c>
      <c r="N17" s="166">
        <v>92</v>
      </c>
      <c r="O17" s="166">
        <v>82</v>
      </c>
      <c r="P17" s="166">
        <v>92</v>
      </c>
      <c r="Q17" s="166">
        <v>97</v>
      </c>
      <c r="R17" s="166">
        <v>86</v>
      </c>
      <c r="S17" s="166">
        <v>82</v>
      </c>
      <c r="T17" s="166"/>
      <c r="U17" s="166">
        <v>86</v>
      </c>
      <c r="V17" s="166">
        <v>92</v>
      </c>
      <c r="W17" s="166">
        <v>83</v>
      </c>
      <c r="X17" s="166">
        <v>80</v>
      </c>
      <c r="Y17" s="166">
        <v>96</v>
      </c>
      <c r="Z17" s="166">
        <v>90</v>
      </c>
      <c r="AA17" s="166"/>
      <c r="AB17" s="166">
        <v>82</v>
      </c>
      <c r="AC17" s="166">
        <v>90</v>
      </c>
      <c r="AD17" s="166"/>
      <c r="AE17" s="166">
        <v>87</v>
      </c>
      <c r="AF17" s="166">
        <v>91</v>
      </c>
      <c r="AG17" s="166">
        <v>92</v>
      </c>
      <c r="AH17" s="166">
        <v>91</v>
      </c>
      <c r="AI17" s="166">
        <v>98</v>
      </c>
      <c r="AJ17" s="166">
        <v>83</v>
      </c>
      <c r="AK17" s="166">
        <v>92</v>
      </c>
      <c r="AL17" s="166">
        <v>90</v>
      </c>
      <c r="AM17" s="166">
        <v>88</v>
      </c>
      <c r="AN17" s="166"/>
      <c r="AO17" s="166"/>
      <c r="AP17" s="166"/>
      <c r="AQ17" s="166"/>
      <c r="AR17" s="40">
        <f t="shared" si="12"/>
        <v>87.5</v>
      </c>
      <c r="AS17" s="40">
        <f t="shared" si="13"/>
        <v>88.5</v>
      </c>
      <c r="AT17" s="40">
        <f t="shared" si="14"/>
        <v>84.833333333333329</v>
      </c>
      <c r="AU17" s="40">
        <f t="shared" si="15"/>
        <v>89.714285714285708</v>
      </c>
      <c r="AV17" s="167">
        <f t="shared" si="6"/>
        <v>88.225806451612897</v>
      </c>
      <c r="AW17" s="24">
        <f t="shared" si="16"/>
        <v>12</v>
      </c>
      <c r="AX17" s="24">
        <f t="shared" si="17"/>
        <v>13</v>
      </c>
      <c r="AY17" s="24">
        <f t="shared" si="18"/>
        <v>0</v>
      </c>
      <c r="AZ17" s="24">
        <f t="shared" si="19"/>
        <v>25</v>
      </c>
      <c r="BA17" s="25">
        <f t="shared" si="20"/>
        <v>48</v>
      </c>
    </row>
    <row r="18" spans="1:53" ht="18" customHeight="1" x14ac:dyDescent="0.25">
      <c r="A18" s="162"/>
      <c r="B18" s="163" t="s">
        <v>305</v>
      </c>
      <c r="C18" s="168"/>
      <c r="D18" s="165" t="s">
        <v>97</v>
      </c>
      <c r="E18" s="166"/>
      <c r="F18" s="166">
        <v>74</v>
      </c>
      <c r="G18" s="166">
        <v>76</v>
      </c>
      <c r="H18" s="166">
        <v>74</v>
      </c>
      <c r="I18" s="166">
        <v>81</v>
      </c>
      <c r="J18" s="166">
        <v>67</v>
      </c>
      <c r="K18" s="166">
        <v>60</v>
      </c>
      <c r="L18" s="166">
        <v>60</v>
      </c>
      <c r="M18" s="166">
        <v>67</v>
      </c>
      <c r="N18" s="166">
        <v>60</v>
      </c>
      <c r="O18" s="166">
        <v>60</v>
      </c>
      <c r="P18" s="166">
        <v>60</v>
      </c>
      <c r="Q18" s="166">
        <v>71</v>
      </c>
      <c r="R18" s="166">
        <v>60</v>
      </c>
      <c r="S18" s="166">
        <v>60</v>
      </c>
      <c r="T18" s="166"/>
      <c r="U18" s="166">
        <v>62</v>
      </c>
      <c r="V18" s="166">
        <v>75</v>
      </c>
      <c r="W18" s="166">
        <v>60</v>
      </c>
      <c r="X18" s="166">
        <v>80</v>
      </c>
      <c r="Y18" s="166">
        <v>61</v>
      </c>
      <c r="Z18" s="166">
        <v>90</v>
      </c>
      <c r="AA18" s="166"/>
      <c r="AB18" s="166">
        <v>68</v>
      </c>
      <c r="AC18" s="166"/>
      <c r="AD18" s="166">
        <v>65</v>
      </c>
      <c r="AE18" s="166">
        <v>71</v>
      </c>
      <c r="AF18" s="166">
        <v>90</v>
      </c>
      <c r="AG18" s="166">
        <v>68</v>
      </c>
      <c r="AH18" s="166">
        <v>60</v>
      </c>
      <c r="AI18" s="166">
        <v>60</v>
      </c>
      <c r="AJ18" s="166">
        <v>77</v>
      </c>
      <c r="AK18" s="166">
        <v>61</v>
      </c>
      <c r="AL18" s="166">
        <v>61</v>
      </c>
      <c r="AM18" s="166">
        <v>70</v>
      </c>
      <c r="AN18" s="166"/>
      <c r="AO18" s="166"/>
      <c r="AP18" s="166"/>
      <c r="AQ18" s="166"/>
      <c r="AR18" s="40">
        <f t="shared" si="12"/>
        <v>72</v>
      </c>
      <c r="AS18" s="40">
        <f t="shared" si="13"/>
        <v>63</v>
      </c>
      <c r="AT18" s="40">
        <f t="shared" si="14"/>
        <v>66.166666666666671</v>
      </c>
      <c r="AU18" s="40">
        <f t="shared" si="15"/>
        <v>73.285714285714292</v>
      </c>
      <c r="AV18" s="167">
        <f t="shared" si="6"/>
        <v>68.032258064516128</v>
      </c>
      <c r="AW18" s="24">
        <f t="shared" si="16"/>
        <v>2</v>
      </c>
      <c r="AX18" s="24">
        <f t="shared" si="17"/>
        <v>6</v>
      </c>
      <c r="AY18" s="24">
        <f t="shared" si="18"/>
        <v>17</v>
      </c>
      <c r="AZ18" s="24">
        <f t="shared" si="19"/>
        <v>25</v>
      </c>
      <c r="BA18" s="25">
        <f t="shared" si="20"/>
        <v>8</v>
      </c>
    </row>
    <row r="19" spans="1:53" ht="18" customHeight="1" x14ac:dyDescent="0.25">
      <c r="A19" s="162"/>
      <c r="B19" s="163" t="s">
        <v>643</v>
      </c>
      <c r="C19" s="168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>
        <v>61</v>
      </c>
      <c r="Z19" s="166">
        <v>80</v>
      </c>
      <c r="AA19" s="166"/>
      <c r="AB19" s="166">
        <v>13</v>
      </c>
      <c r="AC19" s="166">
        <v>62</v>
      </c>
      <c r="AD19" s="166"/>
      <c r="AE19" s="166">
        <v>69</v>
      </c>
      <c r="AF19" s="166">
        <v>67</v>
      </c>
      <c r="AG19" s="166">
        <v>61</v>
      </c>
      <c r="AH19" s="166">
        <v>60</v>
      </c>
      <c r="AI19" s="166">
        <v>65</v>
      </c>
      <c r="AJ19" s="166">
        <v>65</v>
      </c>
      <c r="AK19" s="166">
        <v>74</v>
      </c>
      <c r="AL19" s="166">
        <v>74</v>
      </c>
      <c r="AM19" s="166">
        <v>75</v>
      </c>
      <c r="AN19" s="166"/>
      <c r="AO19" s="166"/>
      <c r="AP19" s="166"/>
      <c r="AQ19" s="166"/>
      <c r="AR19" s="40" t="e">
        <f t="shared" si="12"/>
        <v>#DIV/0!</v>
      </c>
      <c r="AS19" s="40" t="e">
        <f t="shared" si="13"/>
        <v>#DIV/0!</v>
      </c>
      <c r="AT19" s="40" t="e">
        <f t="shared" si="14"/>
        <v>#DIV/0!</v>
      </c>
      <c r="AU19" s="40" t="str">
        <f t="shared" si="15"/>
        <v>Нет п/оц.</v>
      </c>
      <c r="AV19" s="167" t="str">
        <f t="shared" si="6"/>
        <v>Нет п/оц.</v>
      </c>
      <c r="AW19" s="24">
        <f t="shared" si="16"/>
        <v>0</v>
      </c>
      <c r="AX19" s="24">
        <f t="shared" si="17"/>
        <v>1</v>
      </c>
      <c r="AY19" s="24">
        <f t="shared" si="18"/>
        <v>5</v>
      </c>
      <c r="AZ19" s="24">
        <f t="shared" si="19"/>
        <v>6</v>
      </c>
      <c r="BA19" s="25">
        <f t="shared" si="20"/>
        <v>0</v>
      </c>
    </row>
    <row r="20" spans="1:53" ht="18" customHeight="1" x14ac:dyDescent="0.2"/>
  </sheetData>
  <autoFilter ref="B7:BA19">
    <sortState ref="B19:BG28">
      <sortCondition descending="1" ref="AR7:AR31"/>
    </sortState>
  </autoFilter>
  <mergeCells count="10">
    <mergeCell ref="A3:D3"/>
    <mergeCell ref="E1:Q1"/>
    <mergeCell ref="R1:AG1"/>
    <mergeCell ref="AR1:AV3"/>
    <mergeCell ref="AW1:BA3"/>
    <mergeCell ref="E2:K2"/>
    <mergeCell ref="L2:Q2"/>
    <mergeCell ref="R2:X2"/>
    <mergeCell ref="Y2:AG2"/>
    <mergeCell ref="AH2:AM2"/>
  </mergeCells>
  <conditionalFormatting sqref="C4:D5 C7:D7 C8:C12 D9:D12 D14:D18 C14:C19">
    <cfRule type="cellIs" dxfId="75" priority="16" stopIfTrue="1" operator="equal">
      <formula>"К"</formula>
    </cfRule>
  </conditionalFormatting>
  <conditionalFormatting sqref="E3:AQ3">
    <cfRule type="cellIs" dxfId="74" priority="15" stopIfTrue="1" operator="equal">
      <formula>"н/з"</formula>
    </cfRule>
  </conditionalFormatting>
  <conditionalFormatting sqref="E8:AQ19">
    <cfRule type="cellIs" dxfId="73" priority="13" stopIfTrue="1" operator="between">
      <formula>1</formula>
      <formula>59</formula>
    </cfRule>
    <cfRule type="cellIs" dxfId="72" priority="14" stopIfTrue="1" operator="equal">
      <formula>0</formula>
    </cfRule>
  </conditionalFormatting>
  <conditionalFormatting sqref="BA8:BA19">
    <cfRule type="cellIs" dxfId="71" priority="12" operator="greaterThan">
      <formula>75</formula>
    </cfRule>
  </conditionalFormatting>
  <conditionalFormatting sqref="D8">
    <cfRule type="cellIs" dxfId="70" priority="7" stopIfTrue="1" operator="equal">
      <formula>"К"</formula>
    </cfRule>
  </conditionalFormatting>
  <conditionalFormatting sqref="D19">
    <cfRule type="cellIs" dxfId="69" priority="6" stopIfTrue="1" operator="equal">
      <formula>"К"</formula>
    </cfRule>
  </conditionalFormatting>
  <conditionalFormatting sqref="C13:D13">
    <cfRule type="cellIs" dxfId="68" priority="4" stopIfTrue="1" operator="equal">
      <formula>"К"</formula>
    </cfRule>
  </conditionalFormatting>
  <dataValidations count="2">
    <dataValidation allowBlank="1" showErrorMessage="1" errorTitle="ВНИМАНИЕ" error="Или &quot;К&quot; или смерть !!!" sqref="C7">
      <formula1>0</formula1>
      <formula2>0</formula2>
    </dataValidation>
    <dataValidation type="textLength" allowBlank="1" showErrorMessage="1" errorTitle="ВНИМАНИЕ" error="Или &quot;К&quot; или смерть !!!" sqref="C8:C19">
      <formula1>1</formula1>
      <formula2>1</formula2>
    </dataValidation>
  </dataValidations>
  <pageMargins left="1.1812499999999999" right="0.39374999999999999" top="0.39374999999999999" bottom="0.39374999999999999" header="0.51180555555555551" footer="0.51180555555555551"/>
  <pageSetup paperSize="9" scale="56" firstPageNumber="0" orientation="landscape" horizontalDpi="300" verticalDpi="300" r:id="rId1"/>
  <headerFooter alignWithMargins="0"/>
  <colBreaks count="1" manualBreakCount="1">
    <brk id="6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4"/>
  <sheetViews>
    <sheetView topLeftCell="B1" zoomScale="55" zoomScaleNormal="55" zoomScaleSheetLayoutView="75" workbookViewId="0">
      <pane xSplit="1" topLeftCell="AA1" activePane="topRight" state="frozen"/>
      <selection activeCell="B4" sqref="B4"/>
      <selection pane="topRight" activeCell="AC32" sqref="AC32"/>
    </sheetView>
  </sheetViews>
  <sheetFormatPr defaultRowHeight="12.75" outlineLevelRow="1" x14ac:dyDescent="0.2"/>
  <cols>
    <col min="1" max="1" width="5.140625" style="1" hidden="1" customWidth="1"/>
    <col min="2" max="2" width="50.28515625" style="1" customWidth="1"/>
    <col min="3" max="3" width="5.28515625" style="2" bestFit="1" customWidth="1"/>
    <col min="4" max="4" width="26.5703125" style="2" bestFit="1" customWidth="1"/>
    <col min="5" max="5" width="7.7109375" style="1" bestFit="1" customWidth="1"/>
    <col min="6" max="8" width="7.42578125" style="1" bestFit="1" customWidth="1"/>
    <col min="9" max="9" width="9.7109375" style="1" bestFit="1" customWidth="1"/>
    <col min="10" max="29" width="9.7109375" style="1" customWidth="1"/>
    <col min="30" max="33" width="12.5703125" style="1" customWidth="1"/>
    <col min="34" max="34" width="14.7109375" style="1" customWidth="1"/>
    <col min="35" max="38" width="9.5703125" style="1" customWidth="1"/>
    <col min="39" max="39" width="10.85546875" style="1" customWidth="1"/>
    <col min="40" max="40" width="9.5703125" style="1" customWidth="1"/>
    <col min="41" max="41" width="9.28515625" style="1" customWidth="1"/>
    <col min="42" max="42" width="9.140625" style="1"/>
    <col min="43" max="45" width="9.140625" style="1" customWidth="1"/>
    <col min="46" max="47" width="9.140625" style="1"/>
    <col min="48" max="48" width="11.85546875" style="1" customWidth="1"/>
    <col min="49" max="16384" width="9.140625" style="1"/>
  </cols>
  <sheetData>
    <row r="1" spans="1:52" s="152" customFormat="1" ht="21" customHeight="1" outlineLevel="1" thickBot="1" x14ac:dyDescent="0.35">
      <c r="A1" s="151"/>
      <c r="E1" s="405" t="s">
        <v>0</v>
      </c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 t="s">
        <v>27</v>
      </c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386" t="s">
        <v>31</v>
      </c>
      <c r="AE1" s="386"/>
      <c r="AF1" s="386"/>
      <c r="AG1" s="386"/>
      <c r="AH1" s="387"/>
      <c r="AI1" s="392" t="s">
        <v>32</v>
      </c>
      <c r="AJ1" s="393"/>
      <c r="AK1" s="393"/>
      <c r="AL1" s="393"/>
      <c r="AM1" s="394"/>
    </row>
    <row r="2" spans="1:52" s="152" customFormat="1" ht="19.5" customHeight="1" outlineLevel="1" thickBot="1" x14ac:dyDescent="0.35">
      <c r="A2" s="151"/>
      <c r="E2" s="401" t="s">
        <v>40</v>
      </c>
      <c r="F2" s="402"/>
      <c r="G2" s="402"/>
      <c r="H2" s="402"/>
      <c r="I2" s="402"/>
      <c r="J2" s="402"/>
      <c r="K2" s="403" t="s">
        <v>41</v>
      </c>
      <c r="L2" s="404"/>
      <c r="M2" s="404"/>
      <c r="N2" s="404"/>
      <c r="O2" s="404"/>
      <c r="P2" s="404"/>
      <c r="Q2" s="403" t="s">
        <v>56</v>
      </c>
      <c r="R2" s="404"/>
      <c r="S2" s="404"/>
      <c r="T2" s="404"/>
      <c r="U2" s="404"/>
      <c r="V2" s="404"/>
      <c r="W2" s="407"/>
      <c r="X2" s="403" t="s">
        <v>57</v>
      </c>
      <c r="Y2" s="404"/>
      <c r="Z2" s="404"/>
      <c r="AA2" s="404"/>
      <c r="AB2" s="404"/>
      <c r="AC2" s="407"/>
      <c r="AD2" s="388"/>
      <c r="AE2" s="388"/>
      <c r="AF2" s="388"/>
      <c r="AG2" s="388"/>
      <c r="AH2" s="389"/>
      <c r="AI2" s="395"/>
      <c r="AJ2" s="396"/>
      <c r="AK2" s="396"/>
      <c r="AL2" s="396"/>
      <c r="AM2" s="397"/>
    </row>
    <row r="3" spans="1:52" s="152" customFormat="1" ht="174" customHeight="1" outlineLevel="1" thickBot="1" x14ac:dyDescent="0.25">
      <c r="A3" s="349" t="s">
        <v>28</v>
      </c>
      <c r="B3" s="350"/>
      <c r="C3" s="350"/>
      <c r="D3" s="385"/>
      <c r="E3" s="153"/>
      <c r="F3" s="153"/>
      <c r="G3" s="153"/>
      <c r="H3" s="153"/>
      <c r="I3" s="153"/>
      <c r="J3" s="153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390"/>
      <c r="AE3" s="390"/>
      <c r="AF3" s="390"/>
      <c r="AG3" s="390"/>
      <c r="AH3" s="391"/>
      <c r="AI3" s="398"/>
      <c r="AJ3" s="399"/>
      <c r="AK3" s="399"/>
      <c r="AL3" s="399"/>
      <c r="AM3" s="400"/>
    </row>
    <row r="4" spans="1:52" s="12" customFormat="1" ht="337.5" customHeight="1" thickBot="1" x14ac:dyDescent="0.35">
      <c r="A4" s="86" t="s">
        <v>2</v>
      </c>
      <c r="B4" s="120" t="s">
        <v>3</v>
      </c>
      <c r="C4" s="88" t="s">
        <v>4</v>
      </c>
      <c r="D4" s="88" t="s">
        <v>5</v>
      </c>
      <c r="E4" s="81" t="s">
        <v>332</v>
      </c>
      <c r="F4" s="81" t="s">
        <v>333</v>
      </c>
      <c r="G4" s="81" t="s">
        <v>88</v>
      </c>
      <c r="H4" s="172" t="s">
        <v>334</v>
      </c>
      <c r="I4" s="172" t="s">
        <v>335</v>
      </c>
      <c r="J4" s="173" t="s">
        <v>336</v>
      </c>
      <c r="K4" s="81" t="s">
        <v>424</v>
      </c>
      <c r="L4" s="81" t="s">
        <v>88</v>
      </c>
      <c r="M4" s="81" t="s">
        <v>425</v>
      </c>
      <c r="N4" s="173" t="s">
        <v>426</v>
      </c>
      <c r="O4" s="173" t="s">
        <v>427</v>
      </c>
      <c r="P4" s="173" t="s">
        <v>428</v>
      </c>
      <c r="Q4" s="81" t="s">
        <v>494</v>
      </c>
      <c r="R4" s="81" t="s">
        <v>505</v>
      </c>
      <c r="S4" s="81" t="s">
        <v>506</v>
      </c>
      <c r="T4" s="173" t="s">
        <v>507</v>
      </c>
      <c r="U4" s="173" t="s">
        <v>508</v>
      </c>
      <c r="V4" s="173" t="s">
        <v>509</v>
      </c>
      <c r="W4" s="173" t="s">
        <v>510</v>
      </c>
      <c r="X4" s="81" t="s">
        <v>518</v>
      </c>
      <c r="Y4" s="81" t="s">
        <v>527</v>
      </c>
      <c r="Z4" s="173" t="s">
        <v>528</v>
      </c>
      <c r="AA4" s="81" t="s">
        <v>529</v>
      </c>
      <c r="AB4" s="81" t="s">
        <v>522</v>
      </c>
      <c r="AC4" s="81" t="s">
        <v>523</v>
      </c>
      <c r="AD4" s="10" t="s">
        <v>37</v>
      </c>
      <c r="AE4" s="10" t="s">
        <v>38</v>
      </c>
      <c r="AF4" s="10" t="s">
        <v>58</v>
      </c>
      <c r="AG4" s="10" t="s">
        <v>59</v>
      </c>
      <c r="AH4" s="11" t="s">
        <v>7</v>
      </c>
      <c r="AI4" s="94" t="s">
        <v>8</v>
      </c>
      <c r="AJ4" s="94" t="s">
        <v>9</v>
      </c>
      <c r="AK4" s="94" t="s">
        <v>10</v>
      </c>
      <c r="AL4" s="94" t="s">
        <v>11</v>
      </c>
      <c r="AM4" s="94" t="s">
        <v>12</v>
      </c>
    </row>
    <row r="5" spans="1:52" s="12" customFormat="1" ht="38.25" customHeight="1" thickBot="1" x14ac:dyDescent="0.35">
      <c r="A5" s="13"/>
      <c r="B5" s="14" t="s">
        <v>13</v>
      </c>
      <c r="C5" s="13"/>
      <c r="D5" s="13"/>
      <c r="E5" s="155"/>
      <c r="F5" s="155"/>
      <c r="G5" s="155"/>
      <c r="H5" s="155"/>
      <c r="I5" s="156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69"/>
      <c r="AE5" s="211"/>
      <c r="AF5" s="211"/>
      <c r="AG5" s="211"/>
      <c r="AH5" s="158"/>
      <c r="AI5" s="18"/>
      <c r="AJ5" s="18"/>
      <c r="AK5" s="18"/>
      <c r="AL5" s="18"/>
      <c r="AM5" s="18"/>
    </row>
    <row r="6" spans="1:52" s="12" customFormat="1" ht="21" hidden="1" thickBot="1" x14ac:dyDescent="0.35">
      <c r="A6" s="159"/>
      <c r="B6" s="159" t="s">
        <v>30</v>
      </c>
      <c r="C6" s="159"/>
      <c r="D6" s="159"/>
      <c r="E6" s="170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60"/>
      <c r="AE6" s="160"/>
      <c r="AF6" s="160"/>
      <c r="AG6" s="160"/>
      <c r="AH6" s="159"/>
      <c r="AI6" s="18"/>
      <c r="AJ6" s="18"/>
      <c r="AK6" s="18"/>
      <c r="AL6" s="18"/>
      <c r="AM6" s="18"/>
    </row>
    <row r="7" spans="1:52" s="19" customFormat="1" ht="19.5" thickBot="1" x14ac:dyDescent="0.35">
      <c r="A7" s="20"/>
      <c r="B7" s="161" t="s">
        <v>16</v>
      </c>
      <c r="C7" s="51"/>
      <c r="D7" s="51"/>
      <c r="E7" s="135">
        <f t="shared" ref="E7:M7" si="0">AVERAGE(E8:E31)</f>
        <v>91.25</v>
      </c>
      <c r="F7" s="135">
        <f t="shared" si="0"/>
        <v>77.625</v>
      </c>
      <c r="G7" s="135">
        <f t="shared" si="0"/>
        <v>67.75</v>
      </c>
      <c r="H7" s="135">
        <f t="shared" si="0"/>
        <v>88.875</v>
      </c>
      <c r="I7" s="135">
        <f t="shared" si="0"/>
        <v>83</v>
      </c>
      <c r="J7" s="135">
        <f t="shared" si="0"/>
        <v>84.375</v>
      </c>
      <c r="K7" s="135">
        <f t="shared" si="0"/>
        <v>80.875</v>
      </c>
      <c r="L7" s="135">
        <f t="shared" si="0"/>
        <v>69.625</v>
      </c>
      <c r="M7" s="135">
        <f t="shared" si="0"/>
        <v>86.875</v>
      </c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>
        <f>AVERAGE(AC8:AC31)</f>
        <v>87.5</v>
      </c>
      <c r="AD7" s="135" t="e">
        <f>AVERAGE(AD8:AD31)</f>
        <v>#DIV/0!</v>
      </c>
      <c r="AE7" s="135" t="e">
        <f>AVERAGE(AE8:AE31)</f>
        <v>#DIV/0!</v>
      </c>
      <c r="AF7" s="135"/>
      <c r="AG7" s="135"/>
      <c r="AH7" s="135" t="e">
        <f>AVERAGE(AH8:AH31)</f>
        <v>#DIV/0!</v>
      </c>
      <c r="AI7" s="18"/>
      <c r="AJ7" s="18"/>
      <c r="AK7" s="18"/>
      <c r="AL7" s="18"/>
      <c r="AM7" s="18"/>
      <c r="AR7" s="291" t="s">
        <v>532</v>
      </c>
      <c r="AS7" s="291" t="s">
        <v>533</v>
      </c>
      <c r="AT7" s="291" t="s">
        <v>534</v>
      </c>
      <c r="AU7" s="291" t="s">
        <v>535</v>
      </c>
      <c r="AV7" s="291" t="s">
        <v>536</v>
      </c>
      <c r="AX7" s="292" t="s">
        <v>537</v>
      </c>
      <c r="AY7" s="292" t="s">
        <v>538</v>
      </c>
      <c r="AZ7" s="292" t="s">
        <v>539</v>
      </c>
    </row>
    <row r="8" spans="1:52" s="22" customFormat="1" ht="18" customHeight="1" x14ac:dyDescent="0.25">
      <c r="A8" s="162">
        <v>1</v>
      </c>
      <c r="B8" s="163" t="s">
        <v>337</v>
      </c>
      <c r="C8" s="164"/>
      <c r="D8" s="165" t="s">
        <v>95</v>
      </c>
      <c r="E8" s="166">
        <v>90</v>
      </c>
      <c r="F8" s="166">
        <v>90</v>
      </c>
      <c r="G8" s="166">
        <v>77</v>
      </c>
      <c r="H8" s="166">
        <v>92</v>
      </c>
      <c r="I8" s="166">
        <v>95</v>
      </c>
      <c r="J8" s="166">
        <v>91</v>
      </c>
      <c r="K8" s="166">
        <v>94</v>
      </c>
      <c r="L8" s="166">
        <v>75</v>
      </c>
      <c r="M8" s="166">
        <v>95</v>
      </c>
      <c r="N8" s="166">
        <v>74</v>
      </c>
      <c r="O8" s="166">
        <v>78</v>
      </c>
      <c r="P8" s="166">
        <v>95</v>
      </c>
      <c r="Q8" s="166">
        <v>62</v>
      </c>
      <c r="R8" s="166">
        <v>85</v>
      </c>
      <c r="S8" s="166">
        <v>92</v>
      </c>
      <c r="T8" s="166">
        <v>90</v>
      </c>
      <c r="U8" s="166">
        <v>90</v>
      </c>
      <c r="V8" s="166">
        <v>90</v>
      </c>
      <c r="W8" s="166">
        <v>60</v>
      </c>
      <c r="X8" s="166">
        <v>84</v>
      </c>
      <c r="Y8" s="166">
        <v>93</v>
      </c>
      <c r="Z8" s="166">
        <v>94</v>
      </c>
      <c r="AA8" s="166">
        <v>95</v>
      </c>
      <c r="AB8" s="166">
        <v>90</v>
      </c>
      <c r="AC8" s="166">
        <v>90</v>
      </c>
      <c r="AD8" s="40">
        <f t="shared" ref="AD8:AD31" si="1">IF(COUNTIF(E8:J8,"&gt;59")=COUNTA(E8:J8),(IF(COUNTA(E8:J8&gt;0),SUM(E8:J8)/COUNT(E8:J8),"св")),"Нет п/оц.")</f>
        <v>89.166666666666671</v>
      </c>
      <c r="AE8" s="40">
        <f t="shared" ref="AE8:AE31" si="2">IF(COUNTIF(K8:P8,"&gt;59")=COUNTA(K8:P8),(IF(COUNTA(K8:P8&gt;0),SUM(K8:P8)/COUNT(K8:P8),"св")),"Нет п/оц.")</f>
        <v>85.166666666666671</v>
      </c>
      <c r="AF8" s="40">
        <f t="shared" ref="AF8:AF31" si="3">IF(COUNTIF(Q8:W8,"&gt;59")=COUNTA(Q8:W8),(IF(COUNTA(Q8:W8&gt;0),SUM(Q8:W8)/COUNT(Q8:W8),"св")),"Нет п/оц.")</f>
        <v>81.285714285714292</v>
      </c>
      <c r="AG8" s="40">
        <f t="shared" ref="AG8:AG31" si="4">IF(COUNTIF(X8:AC8,"&gt;59")=COUNTA(X8:AC8),(IF(COUNTA(X8:AC8&gt;0),SUM(X8:AC8)/COUNT(X8:AC8),"св")),"Нет п/оц.")</f>
        <v>91</v>
      </c>
      <c r="AH8" s="167">
        <f t="shared" ref="AH8:AH31" si="5">IF(COUNTIF(E8:AC8,"&gt;59")=COUNTA(E8:AC8),(IF(COUNTA(E8:AC8&gt;0),SUM(E8:AC8)/COUNT(E8:AC8),"св")),"Нет п/оц.")</f>
        <v>86.44</v>
      </c>
      <c r="AI8" s="24">
        <f t="shared" ref="AI8:AI31" si="6">COUNTIF(E8:AC8,"&gt;=90")</f>
        <v>17</v>
      </c>
      <c r="AJ8" s="24">
        <f t="shared" ref="AJ8:AJ31" si="7">COUNTIFS(E8:AC8,"&gt;=74",E8:AC8,"&lt;90")</f>
        <v>6</v>
      </c>
      <c r="AK8" s="24">
        <f t="shared" ref="AK8:AK31" si="8">COUNTIFS(E8:AC8,"&gt;=60",E8:AC8,"&lt;74")</f>
        <v>2</v>
      </c>
      <c r="AL8" s="24">
        <f t="shared" ref="AL8:AL31" si="9">AK8+AJ8+AI8</f>
        <v>25</v>
      </c>
      <c r="AM8" s="25">
        <f t="shared" ref="AM8:AM31" si="10">AI8/AL8*100</f>
        <v>68</v>
      </c>
      <c r="AR8" s="293">
        <f>COUNTIF(E8:AC8,"&gt;=90")/COUNT(E8:AC8)*100</f>
        <v>68</v>
      </c>
      <c r="AS8" s="293">
        <f>(COUNTIF(E8:AC8,"&gt;=82")-COUNTIF(E8:AC8,"&gt;=90"))/COUNT(E8:AC8)*100</f>
        <v>8</v>
      </c>
      <c r="AT8" s="293">
        <f>(COUNTIF(E8:AC8,"&gt;=74")-COUNTIF(E8:AC8,"&gt;=82"))/COUNT(E8:AC8)*100</f>
        <v>16</v>
      </c>
      <c r="AU8" s="293">
        <f>(COUNTIF(E8:AC8,"&gt;=64")-COUNTIF(E8:AC8,"&gt;=74"))/(COUNT(E8:AC8))*100</f>
        <v>0</v>
      </c>
      <c r="AV8" s="293">
        <f>(COUNTIF(E8:AC8,"&gt;=60")-COUNTIF(E8:AC8,"&gt;=64"))/(COUNT(E8:AC8))*100</f>
        <v>8</v>
      </c>
      <c r="AX8" s="22">
        <f>AI8/$AL8</f>
        <v>0.68</v>
      </c>
      <c r="AY8" s="22">
        <f t="shared" ref="AY8:AZ8" si="11">AJ8/$AL8</f>
        <v>0.24</v>
      </c>
      <c r="AZ8" s="22">
        <f t="shared" si="11"/>
        <v>0.08</v>
      </c>
    </row>
    <row r="9" spans="1:52" s="22" customFormat="1" ht="18" customHeight="1" x14ac:dyDescent="0.25">
      <c r="A9" s="162">
        <v>2</v>
      </c>
      <c r="B9" s="163" t="s">
        <v>338</v>
      </c>
      <c r="C9" s="164" t="s">
        <v>73</v>
      </c>
      <c r="D9" s="165" t="s">
        <v>95</v>
      </c>
      <c r="E9" s="166">
        <v>95</v>
      </c>
      <c r="F9" s="166">
        <v>74</v>
      </c>
      <c r="G9" s="166">
        <v>60</v>
      </c>
      <c r="H9" s="166">
        <v>98</v>
      </c>
      <c r="I9" s="166">
        <v>83</v>
      </c>
      <c r="J9" s="166">
        <v>90</v>
      </c>
      <c r="K9" s="166">
        <v>70</v>
      </c>
      <c r="L9" s="166">
        <v>60</v>
      </c>
      <c r="M9" s="166">
        <v>83</v>
      </c>
      <c r="N9" s="166">
        <v>82</v>
      </c>
      <c r="O9" s="166">
        <v>83</v>
      </c>
      <c r="P9" s="166">
        <v>90</v>
      </c>
      <c r="Q9" s="166">
        <v>61</v>
      </c>
      <c r="R9" s="166">
        <v>83</v>
      </c>
      <c r="S9" s="166">
        <v>86</v>
      </c>
      <c r="T9" s="166">
        <v>75</v>
      </c>
      <c r="U9" s="166">
        <v>83</v>
      </c>
      <c r="V9" s="166">
        <v>77</v>
      </c>
      <c r="W9" s="166">
        <v>75</v>
      </c>
      <c r="X9" s="166">
        <v>60</v>
      </c>
      <c r="Y9" s="166">
        <v>64</v>
      </c>
      <c r="Z9" s="166">
        <v>83</v>
      </c>
      <c r="AA9" s="166">
        <v>60</v>
      </c>
      <c r="AB9" s="166">
        <v>90</v>
      </c>
      <c r="AC9" s="166">
        <v>85</v>
      </c>
      <c r="AD9" s="40">
        <f t="shared" si="1"/>
        <v>83.333333333333329</v>
      </c>
      <c r="AE9" s="40">
        <f t="shared" si="2"/>
        <v>78</v>
      </c>
      <c r="AF9" s="40">
        <f t="shared" si="3"/>
        <v>77.142857142857139</v>
      </c>
      <c r="AG9" s="40">
        <f t="shared" si="4"/>
        <v>73.666666666666671</v>
      </c>
      <c r="AH9" s="167">
        <f t="shared" si="5"/>
        <v>78</v>
      </c>
      <c r="AI9" s="24">
        <f t="shared" si="6"/>
        <v>5</v>
      </c>
      <c r="AJ9" s="24">
        <f t="shared" si="7"/>
        <v>13</v>
      </c>
      <c r="AK9" s="24">
        <f t="shared" si="8"/>
        <v>7</v>
      </c>
      <c r="AL9" s="24">
        <f t="shared" si="9"/>
        <v>25</v>
      </c>
      <c r="AM9" s="25">
        <f t="shared" si="10"/>
        <v>20</v>
      </c>
      <c r="AR9" s="293">
        <f t="shared" ref="AR9:AR15" si="12">COUNTIF(E9:AC9,"&gt;=90")/COUNT(E9:AC9)*100</f>
        <v>20</v>
      </c>
      <c r="AS9" s="293">
        <f t="shared" ref="AS9:AS15" si="13">(COUNTIF(E9:AC9,"&gt;=82")-COUNTIF(E9:AC9,"&gt;=90"))/COUNT(E9:AC9)*100</f>
        <v>36</v>
      </c>
      <c r="AT9" s="293">
        <f t="shared" ref="AT9:AT15" si="14">(COUNTIF(E9:AC9,"&gt;=74")-COUNTIF(E9:AC9,"&gt;=82"))/COUNT(E9:AC9)*100</f>
        <v>16</v>
      </c>
      <c r="AU9" s="293">
        <f t="shared" ref="AU9:AU15" si="15">(COUNTIF(E9:AC9,"&gt;=64")-COUNTIF(E9:AC9,"&gt;=74"))/(COUNT(E9:AC9))*100</f>
        <v>8</v>
      </c>
      <c r="AV9" s="293">
        <f t="shared" ref="AV9:AV15" si="16">(COUNTIF(E9:AC9,"&gt;=60")-COUNTIF(E9:AC9,"&gt;=64"))/(COUNT(E9:AC9))*100</f>
        <v>20</v>
      </c>
      <c r="AX9" s="22">
        <f t="shared" ref="AX9:AX15" si="17">AI9/$AL9</f>
        <v>0.2</v>
      </c>
      <c r="AY9" s="22">
        <f t="shared" ref="AY9:AY15" si="18">AJ9/$AL9</f>
        <v>0.52</v>
      </c>
      <c r="AZ9" s="22">
        <f t="shared" ref="AZ9:AZ15" si="19">AK9/$AL9</f>
        <v>0.28000000000000003</v>
      </c>
    </row>
    <row r="10" spans="1:52" s="22" customFormat="1" ht="18" customHeight="1" x14ac:dyDescent="0.25">
      <c r="A10" s="162">
        <v>3</v>
      </c>
      <c r="B10" s="163" t="s">
        <v>339</v>
      </c>
      <c r="C10" s="164" t="s">
        <v>73</v>
      </c>
      <c r="D10" s="165" t="s">
        <v>95</v>
      </c>
      <c r="E10" s="166">
        <v>95</v>
      </c>
      <c r="F10" s="166">
        <v>75</v>
      </c>
      <c r="G10" s="166">
        <v>65</v>
      </c>
      <c r="H10" s="166">
        <v>94</v>
      </c>
      <c r="I10" s="166">
        <v>85</v>
      </c>
      <c r="J10" s="166">
        <v>82</v>
      </c>
      <c r="K10" s="166">
        <v>80</v>
      </c>
      <c r="L10" s="166">
        <v>82</v>
      </c>
      <c r="M10" s="166">
        <v>84</v>
      </c>
      <c r="N10" s="166">
        <v>92</v>
      </c>
      <c r="O10" s="166">
        <v>85</v>
      </c>
      <c r="P10" s="166">
        <v>96</v>
      </c>
      <c r="Q10" s="166">
        <v>61</v>
      </c>
      <c r="R10" s="166">
        <v>91</v>
      </c>
      <c r="S10" s="166">
        <v>90</v>
      </c>
      <c r="T10" s="166">
        <v>90</v>
      </c>
      <c r="U10" s="166">
        <v>94</v>
      </c>
      <c r="V10" s="166">
        <v>90</v>
      </c>
      <c r="W10" s="166">
        <v>90</v>
      </c>
      <c r="X10" s="166">
        <v>64</v>
      </c>
      <c r="Y10" s="166">
        <v>70</v>
      </c>
      <c r="Z10" s="166">
        <v>83</v>
      </c>
      <c r="AA10" s="166">
        <v>85</v>
      </c>
      <c r="AB10" s="166">
        <v>90</v>
      </c>
      <c r="AC10" s="166">
        <v>82</v>
      </c>
      <c r="AD10" s="40">
        <f t="shared" si="1"/>
        <v>82.666666666666671</v>
      </c>
      <c r="AE10" s="40">
        <f t="shared" si="2"/>
        <v>86.5</v>
      </c>
      <c r="AF10" s="40">
        <f t="shared" si="3"/>
        <v>86.571428571428569</v>
      </c>
      <c r="AG10" s="40">
        <f t="shared" si="4"/>
        <v>79</v>
      </c>
      <c r="AH10" s="167">
        <f t="shared" si="5"/>
        <v>83.8</v>
      </c>
      <c r="AI10" s="24">
        <f t="shared" si="6"/>
        <v>11</v>
      </c>
      <c r="AJ10" s="24">
        <f t="shared" si="7"/>
        <v>10</v>
      </c>
      <c r="AK10" s="24">
        <f t="shared" si="8"/>
        <v>4</v>
      </c>
      <c r="AL10" s="24">
        <f t="shared" si="9"/>
        <v>25</v>
      </c>
      <c r="AM10" s="25">
        <f t="shared" si="10"/>
        <v>44</v>
      </c>
      <c r="AR10" s="293">
        <f t="shared" si="12"/>
        <v>44</v>
      </c>
      <c r="AS10" s="293">
        <f t="shared" si="13"/>
        <v>32</v>
      </c>
      <c r="AT10" s="293">
        <f t="shared" si="14"/>
        <v>8</v>
      </c>
      <c r="AU10" s="293">
        <f t="shared" si="15"/>
        <v>12</v>
      </c>
      <c r="AV10" s="293">
        <f t="shared" si="16"/>
        <v>4</v>
      </c>
      <c r="AX10" s="22">
        <f t="shared" si="17"/>
        <v>0.44</v>
      </c>
      <c r="AY10" s="22">
        <f t="shared" si="18"/>
        <v>0.4</v>
      </c>
      <c r="AZ10" s="22">
        <f t="shared" si="19"/>
        <v>0.16</v>
      </c>
    </row>
    <row r="11" spans="1:52" s="54" customFormat="1" ht="18" customHeight="1" x14ac:dyDescent="0.25">
      <c r="A11" s="162">
        <v>5</v>
      </c>
      <c r="B11" s="163" t="s">
        <v>340</v>
      </c>
      <c r="C11" s="164" t="s">
        <v>73</v>
      </c>
      <c r="D11" s="165" t="s">
        <v>95</v>
      </c>
      <c r="E11" s="166">
        <v>95</v>
      </c>
      <c r="F11" s="166">
        <v>72</v>
      </c>
      <c r="G11" s="166">
        <v>60</v>
      </c>
      <c r="H11" s="166">
        <v>90</v>
      </c>
      <c r="I11" s="166">
        <v>67</v>
      </c>
      <c r="J11" s="166">
        <v>79</v>
      </c>
      <c r="K11" s="166">
        <v>74</v>
      </c>
      <c r="L11" s="166">
        <v>60</v>
      </c>
      <c r="M11" s="166">
        <v>76</v>
      </c>
      <c r="N11" s="166">
        <v>74</v>
      </c>
      <c r="O11" s="166">
        <v>78</v>
      </c>
      <c r="P11" s="166">
        <v>95</v>
      </c>
      <c r="Q11" s="166">
        <v>60</v>
      </c>
      <c r="R11" s="166">
        <v>82</v>
      </c>
      <c r="S11" s="166">
        <v>80</v>
      </c>
      <c r="T11" s="166">
        <v>92</v>
      </c>
      <c r="U11" s="166">
        <v>78</v>
      </c>
      <c r="V11" s="166">
        <v>92</v>
      </c>
      <c r="W11" s="166">
        <v>85</v>
      </c>
      <c r="X11" s="166">
        <v>67</v>
      </c>
      <c r="Y11" s="166">
        <v>70</v>
      </c>
      <c r="Z11" s="166">
        <v>78</v>
      </c>
      <c r="AA11" s="166">
        <v>80</v>
      </c>
      <c r="AB11" s="166">
        <v>90</v>
      </c>
      <c r="AC11" s="166">
        <v>80</v>
      </c>
      <c r="AD11" s="40">
        <f t="shared" si="1"/>
        <v>77.166666666666671</v>
      </c>
      <c r="AE11" s="40">
        <f t="shared" si="2"/>
        <v>76.166666666666671</v>
      </c>
      <c r="AF11" s="40">
        <f t="shared" si="3"/>
        <v>81.285714285714292</v>
      </c>
      <c r="AG11" s="40">
        <f t="shared" si="4"/>
        <v>77.5</v>
      </c>
      <c r="AH11" s="167">
        <f t="shared" si="5"/>
        <v>78.16</v>
      </c>
      <c r="AI11" s="24">
        <f t="shared" si="6"/>
        <v>6</v>
      </c>
      <c r="AJ11" s="24">
        <f t="shared" si="7"/>
        <v>12</v>
      </c>
      <c r="AK11" s="24">
        <f t="shared" si="8"/>
        <v>7</v>
      </c>
      <c r="AL11" s="24">
        <f t="shared" si="9"/>
        <v>25</v>
      </c>
      <c r="AM11" s="25">
        <f t="shared" si="10"/>
        <v>24</v>
      </c>
      <c r="AR11" s="293">
        <f t="shared" si="12"/>
        <v>24</v>
      </c>
      <c r="AS11" s="293">
        <f t="shared" si="13"/>
        <v>8</v>
      </c>
      <c r="AT11" s="293">
        <f t="shared" si="14"/>
        <v>40</v>
      </c>
      <c r="AU11" s="293">
        <f t="shared" si="15"/>
        <v>16</v>
      </c>
      <c r="AV11" s="293">
        <f t="shared" si="16"/>
        <v>12</v>
      </c>
      <c r="AW11" s="22"/>
      <c r="AX11" s="22">
        <f t="shared" si="17"/>
        <v>0.24</v>
      </c>
      <c r="AY11" s="22">
        <f t="shared" si="18"/>
        <v>0.48</v>
      </c>
      <c r="AZ11" s="22">
        <f t="shared" si="19"/>
        <v>0.28000000000000003</v>
      </c>
    </row>
    <row r="12" spans="1:52" ht="18" customHeight="1" x14ac:dyDescent="0.25">
      <c r="A12" s="162">
        <v>6</v>
      </c>
      <c r="B12" s="163" t="s">
        <v>341</v>
      </c>
      <c r="C12" s="168" t="s">
        <v>73</v>
      </c>
      <c r="D12" s="165" t="s">
        <v>95</v>
      </c>
      <c r="E12" s="166">
        <v>95</v>
      </c>
      <c r="F12" s="166">
        <v>90</v>
      </c>
      <c r="G12" s="166">
        <v>74</v>
      </c>
      <c r="H12" s="166">
        <v>93</v>
      </c>
      <c r="I12" s="166">
        <v>90</v>
      </c>
      <c r="J12" s="166">
        <v>94</v>
      </c>
      <c r="K12" s="166">
        <v>95</v>
      </c>
      <c r="L12" s="166">
        <v>75</v>
      </c>
      <c r="M12" s="166">
        <v>90</v>
      </c>
      <c r="N12" s="166">
        <v>97</v>
      </c>
      <c r="O12" s="166">
        <v>92</v>
      </c>
      <c r="P12" s="166">
        <v>97</v>
      </c>
      <c r="Q12" s="166">
        <v>87</v>
      </c>
      <c r="R12" s="166">
        <v>93</v>
      </c>
      <c r="S12" s="166">
        <v>95</v>
      </c>
      <c r="T12" s="166">
        <v>97</v>
      </c>
      <c r="U12" s="166">
        <v>95</v>
      </c>
      <c r="V12" s="166">
        <v>97</v>
      </c>
      <c r="W12" s="166">
        <v>99</v>
      </c>
      <c r="X12" s="166">
        <v>95</v>
      </c>
      <c r="Y12" s="166">
        <v>93</v>
      </c>
      <c r="Z12" s="166">
        <v>94</v>
      </c>
      <c r="AA12" s="166">
        <v>95</v>
      </c>
      <c r="AB12" s="166">
        <v>95</v>
      </c>
      <c r="AC12" s="166">
        <v>95</v>
      </c>
      <c r="AD12" s="40">
        <f t="shared" si="1"/>
        <v>89.333333333333329</v>
      </c>
      <c r="AE12" s="40">
        <f t="shared" si="2"/>
        <v>91</v>
      </c>
      <c r="AF12" s="40">
        <f t="shared" si="3"/>
        <v>94.714285714285708</v>
      </c>
      <c r="AG12" s="40">
        <f t="shared" si="4"/>
        <v>94.5</v>
      </c>
      <c r="AH12" s="167">
        <f t="shared" si="5"/>
        <v>92.48</v>
      </c>
      <c r="AI12" s="24">
        <f t="shared" si="6"/>
        <v>22</v>
      </c>
      <c r="AJ12" s="24">
        <f t="shared" si="7"/>
        <v>3</v>
      </c>
      <c r="AK12" s="24">
        <f t="shared" si="8"/>
        <v>0</v>
      </c>
      <c r="AL12" s="24">
        <f t="shared" si="9"/>
        <v>25</v>
      </c>
      <c r="AM12" s="25">
        <f t="shared" si="10"/>
        <v>88</v>
      </c>
      <c r="AR12" s="293">
        <f t="shared" si="12"/>
        <v>88</v>
      </c>
      <c r="AS12" s="293">
        <f t="shared" si="13"/>
        <v>4</v>
      </c>
      <c r="AT12" s="293">
        <f t="shared" si="14"/>
        <v>8</v>
      </c>
      <c r="AU12" s="293">
        <f t="shared" si="15"/>
        <v>0</v>
      </c>
      <c r="AV12" s="293">
        <f t="shared" si="16"/>
        <v>0</v>
      </c>
      <c r="AW12" s="22"/>
      <c r="AX12" s="22">
        <f t="shared" si="17"/>
        <v>0.88</v>
      </c>
      <c r="AY12" s="22">
        <f t="shared" si="18"/>
        <v>0.12</v>
      </c>
      <c r="AZ12" s="22">
        <f t="shared" si="19"/>
        <v>0</v>
      </c>
    </row>
    <row r="13" spans="1:52" ht="18" customHeight="1" x14ac:dyDescent="0.25">
      <c r="A13" s="162"/>
      <c r="B13" s="163" t="s">
        <v>342</v>
      </c>
      <c r="C13" s="168"/>
      <c r="D13" s="165" t="s">
        <v>95</v>
      </c>
      <c r="E13" s="166">
        <v>95</v>
      </c>
      <c r="F13" s="166">
        <v>86</v>
      </c>
      <c r="G13" s="166">
        <v>60</v>
      </c>
      <c r="H13" s="166">
        <v>97</v>
      </c>
      <c r="I13" s="166">
        <v>85</v>
      </c>
      <c r="J13" s="166">
        <v>92</v>
      </c>
      <c r="K13" s="166">
        <v>70</v>
      </c>
      <c r="L13" s="166">
        <v>60</v>
      </c>
      <c r="M13" s="166">
        <v>90</v>
      </c>
      <c r="N13" s="166">
        <v>74</v>
      </c>
      <c r="O13" s="166">
        <v>90</v>
      </c>
      <c r="P13" s="166">
        <v>90</v>
      </c>
      <c r="Q13" s="166">
        <v>60</v>
      </c>
      <c r="R13" s="166">
        <v>90</v>
      </c>
      <c r="S13" s="166">
        <v>90</v>
      </c>
      <c r="T13" s="166">
        <v>82</v>
      </c>
      <c r="U13" s="166">
        <v>95</v>
      </c>
      <c r="V13" s="166">
        <v>87</v>
      </c>
      <c r="W13" s="166">
        <v>60</v>
      </c>
      <c r="X13" s="166">
        <v>74</v>
      </c>
      <c r="Y13" s="166">
        <v>74</v>
      </c>
      <c r="Z13" s="166">
        <v>78</v>
      </c>
      <c r="AA13" s="166">
        <v>80</v>
      </c>
      <c r="AB13" s="166">
        <v>90</v>
      </c>
      <c r="AC13" s="166">
        <v>90</v>
      </c>
      <c r="AD13" s="40">
        <f t="shared" si="1"/>
        <v>85.833333333333329</v>
      </c>
      <c r="AE13" s="40">
        <f t="shared" si="2"/>
        <v>79</v>
      </c>
      <c r="AF13" s="40">
        <f t="shared" si="3"/>
        <v>80.571428571428569</v>
      </c>
      <c r="AG13" s="40">
        <f t="shared" si="4"/>
        <v>81</v>
      </c>
      <c r="AH13" s="167">
        <f t="shared" si="5"/>
        <v>81.56</v>
      </c>
      <c r="AI13" s="24">
        <f t="shared" si="6"/>
        <v>11</v>
      </c>
      <c r="AJ13" s="24">
        <f t="shared" si="7"/>
        <v>9</v>
      </c>
      <c r="AK13" s="24">
        <f t="shared" si="8"/>
        <v>5</v>
      </c>
      <c r="AL13" s="24">
        <f t="shared" si="9"/>
        <v>25</v>
      </c>
      <c r="AM13" s="25">
        <f t="shared" si="10"/>
        <v>44</v>
      </c>
      <c r="AR13" s="293">
        <f t="shared" si="12"/>
        <v>44</v>
      </c>
      <c r="AS13" s="293">
        <f t="shared" si="13"/>
        <v>16</v>
      </c>
      <c r="AT13" s="293">
        <f t="shared" si="14"/>
        <v>20</v>
      </c>
      <c r="AU13" s="293">
        <f t="shared" si="15"/>
        <v>4</v>
      </c>
      <c r="AV13" s="293">
        <f t="shared" si="16"/>
        <v>16</v>
      </c>
      <c r="AW13" s="22"/>
      <c r="AX13" s="22">
        <f t="shared" si="17"/>
        <v>0.44</v>
      </c>
      <c r="AY13" s="22">
        <f t="shared" si="18"/>
        <v>0.36</v>
      </c>
      <c r="AZ13" s="22">
        <f t="shared" si="19"/>
        <v>0.2</v>
      </c>
    </row>
    <row r="14" spans="1:52" ht="18" customHeight="1" x14ac:dyDescent="0.25">
      <c r="A14" s="162"/>
      <c r="B14" s="163" t="s">
        <v>343</v>
      </c>
      <c r="C14" s="168" t="s">
        <v>73</v>
      </c>
      <c r="D14" s="165" t="s">
        <v>95</v>
      </c>
      <c r="E14" s="166">
        <v>80</v>
      </c>
      <c r="F14" s="166">
        <v>63</v>
      </c>
      <c r="G14" s="166">
        <v>69</v>
      </c>
      <c r="H14" s="166">
        <v>75</v>
      </c>
      <c r="I14" s="166">
        <v>90</v>
      </c>
      <c r="J14" s="166">
        <v>78</v>
      </c>
      <c r="K14" s="166">
        <v>90</v>
      </c>
      <c r="L14" s="166">
        <v>75</v>
      </c>
      <c r="M14" s="166">
        <v>91</v>
      </c>
      <c r="N14" s="166">
        <v>91</v>
      </c>
      <c r="O14" s="166">
        <v>76</v>
      </c>
      <c r="P14" s="166">
        <v>91</v>
      </c>
      <c r="Q14" s="166">
        <v>91</v>
      </c>
      <c r="R14" s="166">
        <v>77</v>
      </c>
      <c r="S14" s="166">
        <v>90</v>
      </c>
      <c r="T14" s="166">
        <v>85</v>
      </c>
      <c r="U14" s="166">
        <v>95</v>
      </c>
      <c r="V14" s="166">
        <v>90</v>
      </c>
      <c r="W14" s="166">
        <v>75</v>
      </c>
      <c r="X14" s="166">
        <v>70</v>
      </c>
      <c r="Y14" s="166">
        <v>64</v>
      </c>
      <c r="Z14" s="166">
        <v>92</v>
      </c>
      <c r="AA14" s="166">
        <v>93</v>
      </c>
      <c r="AB14" s="166">
        <v>96</v>
      </c>
      <c r="AC14" s="166">
        <v>93</v>
      </c>
      <c r="AD14" s="40">
        <f t="shared" si="1"/>
        <v>75.833333333333329</v>
      </c>
      <c r="AE14" s="40">
        <f t="shared" si="2"/>
        <v>85.666666666666671</v>
      </c>
      <c r="AF14" s="40">
        <f t="shared" si="3"/>
        <v>86.142857142857139</v>
      </c>
      <c r="AG14" s="40">
        <f t="shared" si="4"/>
        <v>84.666666666666671</v>
      </c>
      <c r="AH14" s="167">
        <f t="shared" si="5"/>
        <v>83.2</v>
      </c>
      <c r="AI14" s="24">
        <f t="shared" si="6"/>
        <v>13</v>
      </c>
      <c r="AJ14" s="24">
        <f t="shared" si="7"/>
        <v>8</v>
      </c>
      <c r="AK14" s="24">
        <f t="shared" si="8"/>
        <v>4</v>
      </c>
      <c r="AL14" s="24">
        <f t="shared" si="9"/>
        <v>25</v>
      </c>
      <c r="AM14" s="25">
        <f t="shared" si="10"/>
        <v>52</v>
      </c>
      <c r="AR14" s="293">
        <f t="shared" si="12"/>
        <v>52</v>
      </c>
      <c r="AS14" s="293">
        <f t="shared" si="13"/>
        <v>4</v>
      </c>
      <c r="AT14" s="293">
        <f t="shared" si="14"/>
        <v>28.000000000000004</v>
      </c>
      <c r="AU14" s="293">
        <f t="shared" si="15"/>
        <v>12</v>
      </c>
      <c r="AV14" s="293">
        <f t="shared" si="16"/>
        <v>4</v>
      </c>
      <c r="AW14" s="22"/>
      <c r="AX14" s="22">
        <f t="shared" si="17"/>
        <v>0.52</v>
      </c>
      <c r="AY14" s="22">
        <f t="shared" si="18"/>
        <v>0.32</v>
      </c>
      <c r="AZ14" s="22">
        <f t="shared" si="19"/>
        <v>0.16</v>
      </c>
    </row>
    <row r="15" spans="1:52" ht="18" customHeight="1" x14ac:dyDescent="0.25">
      <c r="A15" s="162"/>
      <c r="B15" s="163" t="s">
        <v>344</v>
      </c>
      <c r="C15" s="168" t="s">
        <v>73</v>
      </c>
      <c r="D15" s="165" t="s">
        <v>95</v>
      </c>
      <c r="E15" s="166">
        <v>85</v>
      </c>
      <c r="F15" s="166">
        <v>71</v>
      </c>
      <c r="G15" s="166">
        <v>77</v>
      </c>
      <c r="H15" s="166">
        <v>72</v>
      </c>
      <c r="I15" s="166">
        <v>69</v>
      </c>
      <c r="J15" s="166">
        <v>69</v>
      </c>
      <c r="K15" s="166">
        <v>74</v>
      </c>
      <c r="L15" s="166">
        <v>70</v>
      </c>
      <c r="M15" s="166">
        <v>86</v>
      </c>
      <c r="N15" s="166">
        <v>70</v>
      </c>
      <c r="O15" s="166">
        <v>76</v>
      </c>
      <c r="P15" s="166">
        <v>74</v>
      </c>
      <c r="Q15" s="166">
        <v>78</v>
      </c>
      <c r="R15" s="166">
        <v>74</v>
      </c>
      <c r="S15" s="166">
        <v>85</v>
      </c>
      <c r="T15" s="166">
        <v>90</v>
      </c>
      <c r="U15" s="166">
        <v>83</v>
      </c>
      <c r="V15" s="166">
        <v>92</v>
      </c>
      <c r="W15" s="166">
        <v>60</v>
      </c>
      <c r="X15" s="166">
        <v>64</v>
      </c>
      <c r="Y15" s="166">
        <v>82</v>
      </c>
      <c r="Z15" s="166">
        <v>83</v>
      </c>
      <c r="AA15" s="166">
        <v>60</v>
      </c>
      <c r="AB15" s="166">
        <v>90</v>
      </c>
      <c r="AC15" s="166">
        <v>85</v>
      </c>
      <c r="AD15" s="40">
        <f t="shared" si="1"/>
        <v>73.833333333333329</v>
      </c>
      <c r="AE15" s="40">
        <f t="shared" si="2"/>
        <v>75</v>
      </c>
      <c r="AF15" s="40">
        <f t="shared" si="3"/>
        <v>80.285714285714292</v>
      </c>
      <c r="AG15" s="40">
        <f t="shared" si="4"/>
        <v>77.333333333333329</v>
      </c>
      <c r="AH15" s="167">
        <f t="shared" si="5"/>
        <v>76.760000000000005</v>
      </c>
      <c r="AI15" s="24">
        <f t="shared" si="6"/>
        <v>3</v>
      </c>
      <c r="AJ15" s="24">
        <f t="shared" si="7"/>
        <v>13</v>
      </c>
      <c r="AK15" s="24">
        <f t="shared" si="8"/>
        <v>9</v>
      </c>
      <c r="AL15" s="24">
        <f t="shared" si="9"/>
        <v>25</v>
      </c>
      <c r="AM15" s="25">
        <f t="shared" si="10"/>
        <v>12</v>
      </c>
      <c r="AR15" s="293">
        <f t="shared" si="12"/>
        <v>12</v>
      </c>
      <c r="AS15" s="293">
        <f t="shared" si="13"/>
        <v>28.000000000000004</v>
      </c>
      <c r="AT15" s="293">
        <f t="shared" si="14"/>
        <v>24</v>
      </c>
      <c r="AU15" s="293">
        <f t="shared" si="15"/>
        <v>28.000000000000004</v>
      </c>
      <c r="AV15" s="293">
        <f t="shared" si="16"/>
        <v>8</v>
      </c>
      <c r="AW15" s="22"/>
      <c r="AX15" s="22">
        <f t="shared" si="17"/>
        <v>0.12</v>
      </c>
      <c r="AY15" s="22">
        <f t="shared" si="18"/>
        <v>0.52</v>
      </c>
      <c r="AZ15" s="22">
        <f t="shared" si="19"/>
        <v>0.36</v>
      </c>
    </row>
    <row r="16" spans="1:52" ht="18" hidden="1" customHeight="1" x14ac:dyDescent="0.25">
      <c r="A16" s="162"/>
      <c r="B16" s="163"/>
      <c r="C16" s="168"/>
      <c r="D16" s="165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40" t="e">
        <f t="shared" si="1"/>
        <v>#DIV/0!</v>
      </c>
      <c r="AE16" s="40" t="e">
        <f t="shared" si="2"/>
        <v>#DIV/0!</v>
      </c>
      <c r="AF16" s="40" t="e">
        <f t="shared" si="3"/>
        <v>#DIV/0!</v>
      </c>
      <c r="AG16" s="40" t="e">
        <f t="shared" si="4"/>
        <v>#DIV/0!</v>
      </c>
      <c r="AH16" s="167" t="e">
        <f t="shared" si="5"/>
        <v>#DIV/0!</v>
      </c>
      <c r="AI16" s="24">
        <f t="shared" si="6"/>
        <v>0</v>
      </c>
      <c r="AJ16" s="24">
        <f t="shared" si="7"/>
        <v>0</v>
      </c>
      <c r="AK16" s="24">
        <f t="shared" si="8"/>
        <v>0</v>
      </c>
      <c r="AL16" s="24">
        <f t="shared" si="9"/>
        <v>0</v>
      </c>
      <c r="AM16" s="25" t="e">
        <f t="shared" si="10"/>
        <v>#DIV/0!</v>
      </c>
    </row>
    <row r="17" spans="1:39" ht="18" hidden="1" customHeight="1" x14ac:dyDescent="0.25">
      <c r="A17" s="162"/>
      <c r="B17" s="163"/>
      <c r="C17" s="168"/>
      <c r="D17" s="165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40" t="e">
        <f t="shared" si="1"/>
        <v>#DIV/0!</v>
      </c>
      <c r="AE17" s="40" t="e">
        <f t="shared" si="2"/>
        <v>#DIV/0!</v>
      </c>
      <c r="AF17" s="40" t="e">
        <f t="shared" si="3"/>
        <v>#DIV/0!</v>
      </c>
      <c r="AG17" s="40" t="e">
        <f t="shared" si="4"/>
        <v>#DIV/0!</v>
      </c>
      <c r="AH17" s="167" t="e">
        <f t="shared" si="5"/>
        <v>#DIV/0!</v>
      </c>
      <c r="AI17" s="24">
        <f t="shared" si="6"/>
        <v>0</v>
      </c>
      <c r="AJ17" s="24">
        <f t="shared" si="7"/>
        <v>0</v>
      </c>
      <c r="AK17" s="24">
        <f t="shared" si="8"/>
        <v>0</v>
      </c>
      <c r="AL17" s="24">
        <f t="shared" si="9"/>
        <v>0</v>
      </c>
      <c r="AM17" s="25" t="e">
        <f t="shared" si="10"/>
        <v>#DIV/0!</v>
      </c>
    </row>
    <row r="18" spans="1:39" ht="18" hidden="1" customHeight="1" x14ac:dyDescent="0.25">
      <c r="A18" s="162"/>
      <c r="B18" s="163"/>
      <c r="C18" s="168"/>
      <c r="D18" s="165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40" t="e">
        <f t="shared" si="1"/>
        <v>#DIV/0!</v>
      </c>
      <c r="AE18" s="40" t="e">
        <f t="shared" si="2"/>
        <v>#DIV/0!</v>
      </c>
      <c r="AF18" s="40" t="e">
        <f t="shared" si="3"/>
        <v>#DIV/0!</v>
      </c>
      <c r="AG18" s="40" t="e">
        <f t="shared" si="4"/>
        <v>#DIV/0!</v>
      </c>
      <c r="AH18" s="167" t="e">
        <f t="shared" si="5"/>
        <v>#DIV/0!</v>
      </c>
      <c r="AI18" s="24">
        <f t="shared" si="6"/>
        <v>0</v>
      </c>
      <c r="AJ18" s="24">
        <f t="shared" si="7"/>
        <v>0</v>
      </c>
      <c r="AK18" s="24">
        <f t="shared" si="8"/>
        <v>0</v>
      </c>
      <c r="AL18" s="24">
        <f t="shared" si="9"/>
        <v>0</v>
      </c>
      <c r="AM18" s="25" t="e">
        <f t="shared" si="10"/>
        <v>#DIV/0!</v>
      </c>
    </row>
    <row r="19" spans="1:39" ht="18" hidden="1" customHeight="1" x14ac:dyDescent="0.25">
      <c r="A19" s="162"/>
      <c r="B19" s="163"/>
      <c r="C19" s="168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40" t="e">
        <f t="shared" si="1"/>
        <v>#DIV/0!</v>
      </c>
      <c r="AE19" s="40" t="e">
        <f t="shared" si="2"/>
        <v>#DIV/0!</v>
      </c>
      <c r="AF19" s="40" t="e">
        <f t="shared" si="3"/>
        <v>#DIV/0!</v>
      </c>
      <c r="AG19" s="40" t="e">
        <f t="shared" si="4"/>
        <v>#DIV/0!</v>
      </c>
      <c r="AH19" s="167" t="e">
        <f t="shared" si="5"/>
        <v>#DIV/0!</v>
      </c>
      <c r="AI19" s="24">
        <f t="shared" si="6"/>
        <v>0</v>
      </c>
      <c r="AJ19" s="24">
        <f t="shared" si="7"/>
        <v>0</v>
      </c>
      <c r="AK19" s="24">
        <f t="shared" si="8"/>
        <v>0</v>
      </c>
      <c r="AL19" s="24">
        <f t="shared" si="9"/>
        <v>0</v>
      </c>
      <c r="AM19" s="25" t="e">
        <f t="shared" si="10"/>
        <v>#DIV/0!</v>
      </c>
    </row>
    <row r="20" spans="1:39" ht="18" hidden="1" customHeight="1" x14ac:dyDescent="0.25">
      <c r="A20" s="162"/>
      <c r="B20" s="163"/>
      <c r="C20" s="168"/>
      <c r="D20" s="165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40" t="e">
        <f t="shared" si="1"/>
        <v>#DIV/0!</v>
      </c>
      <c r="AE20" s="40" t="e">
        <f t="shared" si="2"/>
        <v>#DIV/0!</v>
      </c>
      <c r="AF20" s="40" t="e">
        <f t="shared" si="3"/>
        <v>#DIV/0!</v>
      </c>
      <c r="AG20" s="40" t="e">
        <f t="shared" si="4"/>
        <v>#DIV/0!</v>
      </c>
      <c r="AH20" s="167" t="e">
        <f t="shared" si="5"/>
        <v>#DIV/0!</v>
      </c>
      <c r="AI20" s="24">
        <f t="shared" si="6"/>
        <v>0</v>
      </c>
      <c r="AJ20" s="24">
        <f t="shared" si="7"/>
        <v>0</v>
      </c>
      <c r="AK20" s="24">
        <f t="shared" si="8"/>
        <v>0</v>
      </c>
      <c r="AL20" s="24">
        <f t="shared" si="9"/>
        <v>0</v>
      </c>
      <c r="AM20" s="25" t="e">
        <f t="shared" si="10"/>
        <v>#DIV/0!</v>
      </c>
    </row>
    <row r="21" spans="1:39" ht="18" hidden="1" customHeight="1" x14ac:dyDescent="0.25">
      <c r="A21" s="162"/>
      <c r="B21" s="163"/>
      <c r="C21" s="168"/>
      <c r="D21" s="165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40" t="e">
        <f t="shared" si="1"/>
        <v>#DIV/0!</v>
      </c>
      <c r="AE21" s="40" t="e">
        <f t="shared" si="2"/>
        <v>#DIV/0!</v>
      </c>
      <c r="AF21" s="40" t="e">
        <f t="shared" si="3"/>
        <v>#DIV/0!</v>
      </c>
      <c r="AG21" s="40" t="e">
        <f t="shared" si="4"/>
        <v>#DIV/0!</v>
      </c>
      <c r="AH21" s="167" t="e">
        <f t="shared" si="5"/>
        <v>#DIV/0!</v>
      </c>
      <c r="AI21" s="24">
        <f t="shared" si="6"/>
        <v>0</v>
      </c>
      <c r="AJ21" s="24">
        <f t="shared" si="7"/>
        <v>0</v>
      </c>
      <c r="AK21" s="24">
        <f t="shared" si="8"/>
        <v>0</v>
      </c>
      <c r="AL21" s="24">
        <f t="shared" si="9"/>
        <v>0</v>
      </c>
      <c r="AM21" s="25" t="e">
        <f t="shared" si="10"/>
        <v>#DIV/0!</v>
      </c>
    </row>
    <row r="22" spans="1:39" ht="18" hidden="1" customHeight="1" x14ac:dyDescent="0.25">
      <c r="A22" s="162"/>
      <c r="B22" s="163"/>
      <c r="C22" s="168"/>
      <c r="D22" s="165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40" t="e">
        <f t="shared" si="1"/>
        <v>#DIV/0!</v>
      </c>
      <c r="AE22" s="40" t="e">
        <f t="shared" si="2"/>
        <v>#DIV/0!</v>
      </c>
      <c r="AF22" s="40" t="e">
        <f t="shared" si="3"/>
        <v>#DIV/0!</v>
      </c>
      <c r="AG22" s="40" t="e">
        <f t="shared" si="4"/>
        <v>#DIV/0!</v>
      </c>
      <c r="AH22" s="167" t="e">
        <f t="shared" si="5"/>
        <v>#DIV/0!</v>
      </c>
      <c r="AI22" s="24">
        <f t="shared" si="6"/>
        <v>0</v>
      </c>
      <c r="AJ22" s="24">
        <f t="shared" si="7"/>
        <v>0</v>
      </c>
      <c r="AK22" s="24">
        <f t="shared" si="8"/>
        <v>0</v>
      </c>
      <c r="AL22" s="24">
        <f t="shared" si="9"/>
        <v>0</v>
      </c>
      <c r="AM22" s="25" t="e">
        <f t="shared" si="10"/>
        <v>#DIV/0!</v>
      </c>
    </row>
    <row r="23" spans="1:39" ht="18" hidden="1" customHeight="1" x14ac:dyDescent="0.25">
      <c r="A23" s="162"/>
      <c r="B23" s="163"/>
      <c r="C23" s="168"/>
      <c r="D23" s="165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40" t="e">
        <f t="shared" si="1"/>
        <v>#DIV/0!</v>
      </c>
      <c r="AE23" s="40" t="e">
        <f t="shared" si="2"/>
        <v>#DIV/0!</v>
      </c>
      <c r="AF23" s="40" t="e">
        <f t="shared" si="3"/>
        <v>#DIV/0!</v>
      </c>
      <c r="AG23" s="40" t="e">
        <f t="shared" si="4"/>
        <v>#DIV/0!</v>
      </c>
      <c r="AH23" s="167" t="e">
        <f t="shared" si="5"/>
        <v>#DIV/0!</v>
      </c>
      <c r="AI23" s="24">
        <f t="shared" si="6"/>
        <v>0</v>
      </c>
      <c r="AJ23" s="24">
        <f t="shared" si="7"/>
        <v>0</v>
      </c>
      <c r="AK23" s="24">
        <f t="shared" si="8"/>
        <v>0</v>
      </c>
      <c r="AL23" s="24">
        <f t="shared" si="9"/>
        <v>0</v>
      </c>
      <c r="AM23" s="25" t="e">
        <f t="shared" si="10"/>
        <v>#DIV/0!</v>
      </c>
    </row>
    <row r="24" spans="1:39" ht="18" hidden="1" customHeight="1" x14ac:dyDescent="0.25">
      <c r="A24" s="162"/>
      <c r="B24" s="163"/>
      <c r="C24" s="168"/>
      <c r="D24" s="165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40" t="e">
        <f t="shared" si="1"/>
        <v>#DIV/0!</v>
      </c>
      <c r="AE24" s="40" t="e">
        <f t="shared" si="2"/>
        <v>#DIV/0!</v>
      </c>
      <c r="AF24" s="40" t="e">
        <f t="shared" si="3"/>
        <v>#DIV/0!</v>
      </c>
      <c r="AG24" s="40" t="e">
        <f t="shared" si="4"/>
        <v>#DIV/0!</v>
      </c>
      <c r="AH24" s="167" t="e">
        <f t="shared" si="5"/>
        <v>#DIV/0!</v>
      </c>
      <c r="AI24" s="24">
        <f t="shared" si="6"/>
        <v>0</v>
      </c>
      <c r="AJ24" s="24">
        <f t="shared" si="7"/>
        <v>0</v>
      </c>
      <c r="AK24" s="24">
        <f t="shared" si="8"/>
        <v>0</v>
      </c>
      <c r="AL24" s="24">
        <f t="shared" si="9"/>
        <v>0</v>
      </c>
      <c r="AM24" s="25" t="e">
        <f t="shared" si="10"/>
        <v>#DIV/0!</v>
      </c>
    </row>
    <row r="25" spans="1:39" ht="18" hidden="1" customHeight="1" x14ac:dyDescent="0.25">
      <c r="A25" s="162"/>
      <c r="B25" s="163"/>
      <c r="C25" s="168"/>
      <c r="D25" s="165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40" t="e">
        <f t="shared" si="1"/>
        <v>#DIV/0!</v>
      </c>
      <c r="AE25" s="40" t="e">
        <f t="shared" si="2"/>
        <v>#DIV/0!</v>
      </c>
      <c r="AF25" s="40" t="e">
        <f t="shared" si="3"/>
        <v>#DIV/0!</v>
      </c>
      <c r="AG25" s="40" t="e">
        <f t="shared" si="4"/>
        <v>#DIV/0!</v>
      </c>
      <c r="AH25" s="167" t="e">
        <f t="shared" si="5"/>
        <v>#DIV/0!</v>
      </c>
      <c r="AI25" s="24">
        <f t="shared" si="6"/>
        <v>0</v>
      </c>
      <c r="AJ25" s="24">
        <f t="shared" si="7"/>
        <v>0</v>
      </c>
      <c r="AK25" s="24">
        <f t="shared" si="8"/>
        <v>0</v>
      </c>
      <c r="AL25" s="24">
        <f t="shared" si="9"/>
        <v>0</v>
      </c>
      <c r="AM25" s="25" t="e">
        <f t="shared" si="10"/>
        <v>#DIV/0!</v>
      </c>
    </row>
    <row r="26" spans="1:39" ht="18" hidden="1" customHeight="1" x14ac:dyDescent="0.25">
      <c r="A26" s="162"/>
      <c r="B26" s="163"/>
      <c r="C26" s="168"/>
      <c r="D26" s="165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40" t="e">
        <f t="shared" si="1"/>
        <v>#DIV/0!</v>
      </c>
      <c r="AE26" s="40" t="e">
        <f t="shared" si="2"/>
        <v>#DIV/0!</v>
      </c>
      <c r="AF26" s="40" t="e">
        <f t="shared" si="3"/>
        <v>#DIV/0!</v>
      </c>
      <c r="AG26" s="40" t="e">
        <f t="shared" si="4"/>
        <v>#DIV/0!</v>
      </c>
      <c r="AH26" s="167" t="e">
        <f t="shared" si="5"/>
        <v>#DIV/0!</v>
      </c>
      <c r="AI26" s="24">
        <f t="shared" si="6"/>
        <v>0</v>
      </c>
      <c r="AJ26" s="24">
        <f t="shared" si="7"/>
        <v>0</v>
      </c>
      <c r="AK26" s="24">
        <f t="shared" si="8"/>
        <v>0</v>
      </c>
      <c r="AL26" s="24">
        <f t="shared" si="9"/>
        <v>0</v>
      </c>
      <c r="AM26" s="25" t="e">
        <f t="shared" si="10"/>
        <v>#DIV/0!</v>
      </c>
    </row>
    <row r="27" spans="1:39" ht="18" hidden="1" customHeight="1" x14ac:dyDescent="0.25">
      <c r="A27" s="162"/>
      <c r="B27" s="163"/>
      <c r="C27" s="168"/>
      <c r="D27" s="165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40" t="e">
        <f t="shared" si="1"/>
        <v>#DIV/0!</v>
      </c>
      <c r="AE27" s="40" t="e">
        <f t="shared" si="2"/>
        <v>#DIV/0!</v>
      </c>
      <c r="AF27" s="40" t="e">
        <f t="shared" si="3"/>
        <v>#DIV/0!</v>
      </c>
      <c r="AG27" s="40" t="e">
        <f t="shared" si="4"/>
        <v>#DIV/0!</v>
      </c>
      <c r="AH27" s="167" t="e">
        <f t="shared" si="5"/>
        <v>#DIV/0!</v>
      </c>
      <c r="AI27" s="24">
        <f t="shared" si="6"/>
        <v>0</v>
      </c>
      <c r="AJ27" s="24">
        <f t="shared" si="7"/>
        <v>0</v>
      </c>
      <c r="AK27" s="24">
        <f t="shared" si="8"/>
        <v>0</v>
      </c>
      <c r="AL27" s="24">
        <f t="shared" si="9"/>
        <v>0</v>
      </c>
      <c r="AM27" s="25" t="e">
        <f t="shared" si="10"/>
        <v>#DIV/0!</v>
      </c>
    </row>
    <row r="28" spans="1:39" ht="18" hidden="1" customHeight="1" x14ac:dyDescent="0.25">
      <c r="A28" s="162"/>
      <c r="B28" s="163"/>
      <c r="C28" s="168"/>
      <c r="D28" s="165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40" t="e">
        <f t="shared" si="1"/>
        <v>#DIV/0!</v>
      </c>
      <c r="AE28" s="40" t="e">
        <f t="shared" si="2"/>
        <v>#DIV/0!</v>
      </c>
      <c r="AF28" s="40" t="e">
        <f t="shared" si="3"/>
        <v>#DIV/0!</v>
      </c>
      <c r="AG28" s="40" t="e">
        <f t="shared" si="4"/>
        <v>#DIV/0!</v>
      </c>
      <c r="AH28" s="167" t="e">
        <f t="shared" si="5"/>
        <v>#DIV/0!</v>
      </c>
      <c r="AI28" s="24">
        <f t="shared" si="6"/>
        <v>0</v>
      </c>
      <c r="AJ28" s="24">
        <f t="shared" si="7"/>
        <v>0</v>
      </c>
      <c r="AK28" s="24">
        <f t="shared" si="8"/>
        <v>0</v>
      </c>
      <c r="AL28" s="24">
        <f t="shared" si="9"/>
        <v>0</v>
      </c>
      <c r="AM28" s="25" t="e">
        <f t="shared" si="10"/>
        <v>#DIV/0!</v>
      </c>
    </row>
    <row r="29" spans="1:39" ht="18" hidden="1" customHeight="1" x14ac:dyDescent="0.25">
      <c r="A29" s="162"/>
      <c r="B29" s="163"/>
      <c r="C29" s="168"/>
      <c r="D29" s="165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40" t="e">
        <f t="shared" si="1"/>
        <v>#DIV/0!</v>
      </c>
      <c r="AE29" s="40" t="e">
        <f t="shared" si="2"/>
        <v>#DIV/0!</v>
      </c>
      <c r="AF29" s="40" t="e">
        <f t="shared" si="3"/>
        <v>#DIV/0!</v>
      </c>
      <c r="AG29" s="40" t="e">
        <f t="shared" si="4"/>
        <v>#DIV/0!</v>
      </c>
      <c r="AH29" s="167" t="e">
        <f t="shared" si="5"/>
        <v>#DIV/0!</v>
      </c>
      <c r="AI29" s="24">
        <f t="shared" si="6"/>
        <v>0</v>
      </c>
      <c r="AJ29" s="24">
        <f t="shared" si="7"/>
        <v>0</v>
      </c>
      <c r="AK29" s="24">
        <f t="shared" si="8"/>
        <v>0</v>
      </c>
      <c r="AL29" s="24">
        <f t="shared" si="9"/>
        <v>0</v>
      </c>
      <c r="AM29" s="25" t="e">
        <f t="shared" si="10"/>
        <v>#DIV/0!</v>
      </c>
    </row>
    <row r="30" spans="1:39" ht="18" hidden="1" customHeight="1" x14ac:dyDescent="0.25">
      <c r="A30" s="162"/>
      <c r="B30" s="163"/>
      <c r="C30" s="168"/>
      <c r="D30" s="165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40" t="e">
        <f t="shared" si="1"/>
        <v>#DIV/0!</v>
      </c>
      <c r="AE30" s="40" t="e">
        <f t="shared" si="2"/>
        <v>#DIV/0!</v>
      </c>
      <c r="AF30" s="40" t="e">
        <f t="shared" si="3"/>
        <v>#DIV/0!</v>
      </c>
      <c r="AG30" s="40" t="e">
        <f t="shared" si="4"/>
        <v>#DIV/0!</v>
      </c>
      <c r="AH30" s="167" t="e">
        <f t="shared" si="5"/>
        <v>#DIV/0!</v>
      </c>
      <c r="AI30" s="24">
        <f t="shared" si="6"/>
        <v>0</v>
      </c>
      <c r="AJ30" s="24">
        <f t="shared" si="7"/>
        <v>0</v>
      </c>
      <c r="AK30" s="24">
        <f t="shared" si="8"/>
        <v>0</v>
      </c>
      <c r="AL30" s="24">
        <f t="shared" si="9"/>
        <v>0</v>
      </c>
      <c r="AM30" s="25" t="e">
        <f t="shared" si="10"/>
        <v>#DIV/0!</v>
      </c>
    </row>
    <row r="31" spans="1:39" ht="18" hidden="1" customHeight="1" x14ac:dyDescent="0.25">
      <c r="A31" s="162"/>
      <c r="B31" s="163"/>
      <c r="C31" s="168"/>
      <c r="D31" s="165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40" t="e">
        <f t="shared" si="1"/>
        <v>#DIV/0!</v>
      </c>
      <c r="AE31" s="40" t="e">
        <f t="shared" si="2"/>
        <v>#DIV/0!</v>
      </c>
      <c r="AF31" s="40" t="e">
        <f t="shared" si="3"/>
        <v>#DIV/0!</v>
      </c>
      <c r="AG31" s="40" t="e">
        <f t="shared" si="4"/>
        <v>#DIV/0!</v>
      </c>
      <c r="AH31" s="167" t="e">
        <f t="shared" si="5"/>
        <v>#DIV/0!</v>
      </c>
      <c r="AI31" s="24">
        <f t="shared" si="6"/>
        <v>0</v>
      </c>
      <c r="AJ31" s="24">
        <f t="shared" si="7"/>
        <v>0</v>
      </c>
      <c r="AK31" s="24">
        <f t="shared" si="8"/>
        <v>0</v>
      </c>
      <c r="AL31" s="24">
        <f t="shared" si="9"/>
        <v>0</v>
      </c>
      <c r="AM31" s="25" t="e">
        <f t="shared" si="10"/>
        <v>#DIV/0!</v>
      </c>
    </row>
    <row r="32" spans="1:39" ht="18" customHeight="1" x14ac:dyDescent="0.2"/>
    <row r="33" ht="18" customHeight="1" x14ac:dyDescent="0.2"/>
    <row r="34" ht="18" customHeight="1" x14ac:dyDescent="0.2"/>
  </sheetData>
  <autoFilter ref="B7:AM31">
    <sortState ref="B19:AV28">
      <sortCondition descending="1" ref="AD7:AD31"/>
    </sortState>
  </autoFilter>
  <mergeCells count="9">
    <mergeCell ref="A3:D3"/>
    <mergeCell ref="E1:P1"/>
    <mergeCell ref="Q1:AC1"/>
    <mergeCell ref="AD1:AH3"/>
    <mergeCell ref="AI1:AM3"/>
    <mergeCell ref="E2:J2"/>
    <mergeCell ref="K2:P2"/>
    <mergeCell ref="Q2:W2"/>
    <mergeCell ref="X2:AC2"/>
  </mergeCells>
  <conditionalFormatting sqref="C4:D5 C7:D8 C24:C27 C20:C22 C29:D31 D28 C9:C18">
    <cfRule type="cellIs" dxfId="67" priority="10" stopIfTrue="1" operator="equal">
      <formula>"К"</formula>
    </cfRule>
  </conditionalFormatting>
  <conditionalFormatting sqref="E3:AC3">
    <cfRule type="cellIs" dxfId="66" priority="9" stopIfTrue="1" operator="equal">
      <formula>"н/з"</formula>
    </cfRule>
  </conditionalFormatting>
  <conditionalFormatting sqref="E8:AC31">
    <cfRule type="cellIs" dxfId="65" priority="7" stopIfTrue="1" operator="between">
      <formula>1</formula>
      <formula>59</formula>
    </cfRule>
    <cfRule type="cellIs" dxfId="64" priority="8" stopIfTrue="1" operator="equal">
      <formula>0</formula>
    </cfRule>
  </conditionalFormatting>
  <conditionalFormatting sqref="AM8:AM31">
    <cfRule type="cellIs" dxfId="63" priority="6" operator="greaterThan">
      <formula>75</formula>
    </cfRule>
  </conditionalFormatting>
  <conditionalFormatting sqref="C23">
    <cfRule type="cellIs" dxfId="62" priority="5" stopIfTrue="1" operator="equal">
      <formula>"К"</formula>
    </cfRule>
  </conditionalFormatting>
  <conditionalFormatting sqref="C19">
    <cfRule type="cellIs" dxfId="61" priority="4" stopIfTrue="1" operator="equal">
      <formula>"К"</formula>
    </cfRule>
  </conditionalFormatting>
  <conditionalFormatting sqref="C28">
    <cfRule type="cellIs" dxfId="60" priority="3" stopIfTrue="1" operator="equal">
      <formula>"К"</formula>
    </cfRule>
  </conditionalFormatting>
  <conditionalFormatting sqref="D10:D27">
    <cfRule type="cellIs" dxfId="59" priority="2" stopIfTrue="1" operator="equal">
      <formula>"К"</formula>
    </cfRule>
  </conditionalFormatting>
  <conditionalFormatting sqref="D9">
    <cfRule type="cellIs" dxfId="58" priority="1" stopIfTrue="1" operator="equal">
      <formula>"К"</formula>
    </cfRule>
  </conditionalFormatting>
  <dataValidations count="2">
    <dataValidation allowBlank="1" showErrorMessage="1" errorTitle="ВНИМАНИЕ" error="Или &quot;К&quot; или смерть !!!" sqref="C7">
      <formula1>0</formula1>
      <formula2>0</formula2>
    </dataValidation>
    <dataValidation type="textLength" allowBlank="1" showErrorMessage="1" errorTitle="ВНИМАНИЕ" error="Или &quot;К&quot; или смерть !!!" sqref="C8:C31">
      <formula1>1</formula1>
      <formula2>1</formula2>
    </dataValidation>
  </dataValidations>
  <pageMargins left="1.1812499999999999" right="0.39374999999999999" top="0.39374999999999999" bottom="0.39374999999999999" header="0.51180555555555551" footer="0.51180555555555551"/>
  <pageSetup paperSize="9" scale="56" firstPageNumber="0" orientation="landscape" horizontalDpi="300" verticalDpi="300" r:id="rId1"/>
  <headerFooter alignWithMargins="0"/>
  <colBreaks count="1" manualBreakCount="1">
    <brk id="4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3"/>
  <sheetViews>
    <sheetView topLeftCell="B1" zoomScale="55" zoomScaleNormal="55" zoomScaleSheetLayoutView="75" workbookViewId="0">
      <pane xSplit="1" topLeftCell="AE1" activePane="topRight" state="frozen"/>
      <selection activeCell="B4" sqref="B4"/>
      <selection pane="topRight" activeCell="BE8" sqref="BE8:BI33"/>
    </sheetView>
  </sheetViews>
  <sheetFormatPr defaultRowHeight="12.75" outlineLevelRow="1" x14ac:dyDescent="0.2"/>
  <cols>
    <col min="1" max="1" width="5.140625" style="1" hidden="1" customWidth="1"/>
    <col min="2" max="2" width="50.28515625" style="1" customWidth="1"/>
    <col min="3" max="3" width="5.28515625" style="2" bestFit="1" customWidth="1"/>
    <col min="4" max="4" width="26.5703125" style="2" bestFit="1" customWidth="1"/>
    <col min="5" max="5" width="7.7109375" style="1" bestFit="1" customWidth="1"/>
    <col min="6" max="8" width="7.42578125" style="1" bestFit="1" customWidth="1"/>
    <col min="9" max="9" width="9.7109375" style="1" bestFit="1" customWidth="1"/>
    <col min="10" max="51" width="9.7109375" style="1" customWidth="1"/>
    <col min="52" max="55" width="12.5703125" style="1" customWidth="1"/>
    <col min="56" max="56" width="14.7109375" style="1" customWidth="1"/>
    <col min="57" max="60" width="9.5703125" style="1" customWidth="1"/>
    <col min="61" max="61" width="10.85546875" style="1" customWidth="1"/>
    <col min="62" max="62" width="9.5703125" style="1" customWidth="1"/>
    <col min="63" max="63" width="9.28515625" style="1" customWidth="1"/>
    <col min="64" max="64" width="9.140625" style="1"/>
    <col min="65" max="67" width="0" style="1" hidden="1" customWidth="1"/>
    <col min="68" max="69" width="9.140625" style="1"/>
    <col min="70" max="70" width="11.85546875" style="1" customWidth="1"/>
    <col min="71" max="16384" width="9.140625" style="1"/>
  </cols>
  <sheetData>
    <row r="1" spans="1:61" s="152" customFormat="1" ht="21" customHeight="1" outlineLevel="1" thickBot="1" x14ac:dyDescent="0.35">
      <c r="A1" s="151"/>
      <c r="E1" s="405" t="s">
        <v>0</v>
      </c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 t="s">
        <v>27</v>
      </c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322"/>
      <c r="AM1" s="322"/>
      <c r="AN1" s="322"/>
      <c r="AO1" s="322"/>
      <c r="AP1" s="322"/>
      <c r="AQ1" s="322"/>
      <c r="AR1" s="322"/>
      <c r="AS1" s="322"/>
      <c r="AT1" s="322"/>
      <c r="AU1" s="322"/>
      <c r="AV1" s="322"/>
      <c r="AW1" s="322"/>
      <c r="AX1" s="322"/>
      <c r="AY1" s="322"/>
      <c r="AZ1" s="386" t="s">
        <v>31</v>
      </c>
      <c r="BA1" s="386"/>
      <c r="BB1" s="386"/>
      <c r="BC1" s="386"/>
      <c r="BD1" s="387"/>
      <c r="BE1" s="392" t="s">
        <v>32</v>
      </c>
      <c r="BF1" s="393"/>
      <c r="BG1" s="393"/>
      <c r="BH1" s="393"/>
      <c r="BI1" s="394"/>
    </row>
    <row r="2" spans="1:61" s="152" customFormat="1" ht="19.5" customHeight="1" outlineLevel="1" thickBot="1" x14ac:dyDescent="0.35">
      <c r="A2" s="151"/>
      <c r="E2" s="401" t="s">
        <v>1</v>
      </c>
      <c r="F2" s="402"/>
      <c r="G2" s="402"/>
      <c r="H2" s="402"/>
      <c r="I2" s="402"/>
      <c r="J2" s="402"/>
      <c r="K2" s="402"/>
      <c r="L2" s="403" t="s">
        <v>24</v>
      </c>
      <c r="M2" s="404"/>
      <c r="N2" s="404"/>
      <c r="O2" s="404"/>
      <c r="P2" s="404"/>
      <c r="Q2" s="404"/>
      <c r="R2" s="403" t="s">
        <v>482</v>
      </c>
      <c r="S2" s="404"/>
      <c r="T2" s="404"/>
      <c r="U2" s="404"/>
      <c r="V2" s="404"/>
      <c r="W2" s="404"/>
      <c r="X2" s="404"/>
      <c r="Y2" s="404"/>
      <c r="Z2" s="404"/>
      <c r="AA2" s="407"/>
      <c r="AB2" s="403" t="s">
        <v>36</v>
      </c>
      <c r="AC2" s="404"/>
      <c r="AD2" s="404"/>
      <c r="AE2" s="404"/>
      <c r="AF2" s="404"/>
      <c r="AG2" s="404"/>
      <c r="AH2" s="404"/>
      <c r="AI2" s="404"/>
      <c r="AJ2" s="404"/>
      <c r="AK2" s="407"/>
      <c r="AL2" s="322"/>
      <c r="AM2" s="322"/>
      <c r="AN2" s="322"/>
      <c r="AO2" s="322"/>
      <c r="AP2" s="322"/>
      <c r="AQ2" s="322"/>
      <c r="AR2" s="322"/>
      <c r="AS2" s="322"/>
      <c r="AT2" s="322"/>
      <c r="AU2" s="322"/>
      <c r="AV2" s="322"/>
      <c r="AW2" s="322"/>
      <c r="AX2" s="322"/>
      <c r="AY2" s="322"/>
      <c r="AZ2" s="388"/>
      <c r="BA2" s="388"/>
      <c r="BB2" s="388"/>
      <c r="BC2" s="388"/>
      <c r="BD2" s="389"/>
      <c r="BE2" s="395"/>
      <c r="BF2" s="396"/>
      <c r="BG2" s="396"/>
      <c r="BH2" s="396"/>
      <c r="BI2" s="397"/>
    </row>
    <row r="3" spans="1:61" s="152" customFormat="1" ht="174" customHeight="1" outlineLevel="1" thickBot="1" x14ac:dyDescent="0.25">
      <c r="A3" s="349" t="s">
        <v>28</v>
      </c>
      <c r="B3" s="350"/>
      <c r="C3" s="350"/>
      <c r="D3" s="385"/>
      <c r="E3" s="153"/>
      <c r="F3" s="153"/>
      <c r="G3" s="153"/>
      <c r="H3" s="153"/>
      <c r="I3" s="153"/>
      <c r="J3" s="153"/>
      <c r="K3" s="153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323"/>
      <c r="AM3" s="323"/>
      <c r="AN3" s="323"/>
      <c r="AO3" s="323"/>
      <c r="AP3" s="323"/>
      <c r="AQ3" s="323"/>
      <c r="AR3" s="323"/>
      <c r="AS3" s="323"/>
      <c r="AT3" s="323"/>
      <c r="AU3" s="323"/>
      <c r="AV3" s="323"/>
      <c r="AW3" s="323"/>
      <c r="AX3" s="323"/>
      <c r="AY3" s="323"/>
      <c r="AZ3" s="390"/>
      <c r="BA3" s="390"/>
      <c r="BB3" s="390"/>
      <c r="BC3" s="390"/>
      <c r="BD3" s="391"/>
      <c r="BE3" s="398"/>
      <c r="BF3" s="399"/>
      <c r="BG3" s="399"/>
      <c r="BH3" s="399"/>
      <c r="BI3" s="400"/>
    </row>
    <row r="4" spans="1:61" s="12" customFormat="1" ht="337.5" customHeight="1" thickBot="1" x14ac:dyDescent="0.35">
      <c r="A4" s="86" t="s">
        <v>2</v>
      </c>
      <c r="B4" s="120" t="s">
        <v>3</v>
      </c>
      <c r="C4" s="88" t="s">
        <v>4</v>
      </c>
      <c r="D4" s="88" t="s">
        <v>5</v>
      </c>
      <c r="E4" s="81" t="s">
        <v>306</v>
      </c>
      <c r="F4" s="81" t="s">
        <v>87</v>
      </c>
      <c r="G4" s="81" t="s">
        <v>307</v>
      </c>
      <c r="H4" s="81" t="s">
        <v>78</v>
      </c>
      <c r="I4" s="172" t="s">
        <v>308</v>
      </c>
      <c r="J4" s="289" t="s">
        <v>296</v>
      </c>
      <c r="K4" s="173" t="s">
        <v>153</v>
      </c>
      <c r="L4" s="81" t="s">
        <v>418</v>
      </c>
      <c r="M4" s="81" t="s">
        <v>436</v>
      </c>
      <c r="N4" s="81" t="s">
        <v>437</v>
      </c>
      <c r="O4" s="173" t="s">
        <v>414</v>
      </c>
      <c r="P4" s="173" t="s">
        <v>420</v>
      </c>
      <c r="Q4" s="173" t="s">
        <v>78</v>
      </c>
      <c r="R4" s="81" t="s">
        <v>483</v>
      </c>
      <c r="S4" s="81" t="s">
        <v>484</v>
      </c>
      <c r="T4" s="81" t="s">
        <v>473</v>
      </c>
      <c r="U4" s="81" t="s">
        <v>468</v>
      </c>
      <c r="V4" s="81" t="s">
        <v>461</v>
      </c>
      <c r="W4" s="81" t="s">
        <v>450</v>
      </c>
      <c r="X4" s="81" t="s">
        <v>485</v>
      </c>
      <c r="Y4" s="81" t="s">
        <v>486</v>
      </c>
      <c r="Z4" s="173" t="s">
        <v>487</v>
      </c>
      <c r="AA4" s="173" t="s">
        <v>488</v>
      </c>
      <c r="AB4" s="81" t="s">
        <v>571</v>
      </c>
      <c r="AC4" s="81" t="s">
        <v>572</v>
      </c>
      <c r="AD4" s="81" t="s">
        <v>542</v>
      </c>
      <c r="AE4" s="81" t="s">
        <v>468</v>
      </c>
      <c r="AF4" s="81" t="s">
        <v>461</v>
      </c>
      <c r="AG4" s="173" t="s">
        <v>545</v>
      </c>
      <c r="AH4" s="173" t="s">
        <v>408</v>
      </c>
      <c r="AI4" s="173" t="s">
        <v>552</v>
      </c>
      <c r="AJ4" s="173" t="s">
        <v>573</v>
      </c>
      <c r="AK4" s="328" t="s">
        <v>574</v>
      </c>
      <c r="AL4" s="81" t="s">
        <v>634</v>
      </c>
      <c r="AM4" s="81" t="s">
        <v>625</v>
      </c>
      <c r="AN4" s="81" t="s">
        <v>644</v>
      </c>
      <c r="AO4" s="81" t="s">
        <v>627</v>
      </c>
      <c r="AP4" s="81" t="s">
        <v>637</v>
      </c>
      <c r="AQ4" s="81" t="s">
        <v>645</v>
      </c>
      <c r="AR4" s="81" t="s">
        <v>646</v>
      </c>
      <c r="AS4" s="333" t="s">
        <v>647</v>
      </c>
      <c r="AT4" s="333" t="s">
        <v>648</v>
      </c>
      <c r="AU4" s="334" t="s">
        <v>649</v>
      </c>
      <c r="AV4" s="324"/>
      <c r="AW4" s="324"/>
      <c r="AX4" s="324"/>
      <c r="AY4" s="324"/>
      <c r="AZ4" s="10" t="s">
        <v>37</v>
      </c>
      <c r="BA4" s="10" t="s">
        <v>38</v>
      </c>
      <c r="BB4" s="10" t="s">
        <v>58</v>
      </c>
      <c r="BC4" s="10" t="s">
        <v>59</v>
      </c>
      <c r="BD4" s="11" t="s">
        <v>7</v>
      </c>
      <c r="BE4" s="94" t="s">
        <v>8</v>
      </c>
      <c r="BF4" s="94" t="s">
        <v>9</v>
      </c>
      <c r="BG4" s="94" t="s">
        <v>10</v>
      </c>
      <c r="BH4" s="94" t="s">
        <v>11</v>
      </c>
      <c r="BI4" s="94" t="s">
        <v>12</v>
      </c>
    </row>
    <row r="5" spans="1:61" s="12" customFormat="1" ht="38.25" customHeight="1" thickBot="1" x14ac:dyDescent="0.35">
      <c r="A5" s="13"/>
      <c r="B5" s="14" t="s">
        <v>13</v>
      </c>
      <c r="C5" s="13"/>
      <c r="D5" s="13"/>
      <c r="E5" s="155"/>
      <c r="F5" s="155"/>
      <c r="G5" s="155"/>
      <c r="H5" s="155"/>
      <c r="I5" s="156"/>
      <c r="J5" s="288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  <c r="AX5" s="325"/>
      <c r="AY5" s="325"/>
      <c r="AZ5" s="169"/>
      <c r="BA5" s="211"/>
      <c r="BB5" s="211"/>
      <c r="BC5" s="211"/>
      <c r="BD5" s="158"/>
      <c r="BE5" s="18"/>
      <c r="BF5" s="18"/>
      <c r="BG5" s="18"/>
      <c r="BH5" s="18"/>
      <c r="BI5" s="18"/>
    </row>
    <row r="6" spans="1:61" s="12" customFormat="1" ht="21" hidden="1" thickBot="1" x14ac:dyDescent="0.35">
      <c r="A6" s="159"/>
      <c r="B6" s="159" t="s">
        <v>30</v>
      </c>
      <c r="C6" s="159"/>
      <c r="D6" s="159"/>
      <c r="E6" s="170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59"/>
      <c r="BE6" s="18"/>
      <c r="BF6" s="18"/>
      <c r="BG6" s="18"/>
      <c r="BH6" s="18"/>
      <c r="BI6" s="18"/>
    </row>
    <row r="7" spans="1:61" s="19" customFormat="1" ht="13.5" thickBot="1" x14ac:dyDescent="0.25">
      <c r="A7" s="20"/>
      <c r="B7" s="161" t="s">
        <v>16</v>
      </c>
      <c r="C7" s="51"/>
      <c r="D7" s="51"/>
      <c r="E7" s="135" t="e">
        <f>AVERAGE(E8:E30)</f>
        <v>#DIV/0!</v>
      </c>
      <c r="F7" s="135">
        <f>AVERAGE(F8:F30)</f>
        <v>69.904761904761898</v>
      </c>
      <c r="G7" s="135">
        <f>AVERAGE(G8:G30)</f>
        <v>88.095238095238102</v>
      </c>
      <c r="H7" s="135">
        <f>AVERAGE(H8:H30)</f>
        <v>67.904761904761898</v>
      </c>
      <c r="I7" s="135">
        <f>AVERAGE(I8:I30)</f>
        <v>73.095238095238102</v>
      </c>
      <c r="J7" s="135"/>
      <c r="K7" s="135">
        <f>AVERAGE(K8:K30)</f>
        <v>85.047619047619051</v>
      </c>
      <c r="L7" s="135">
        <f>AVERAGE(L8:L30)</f>
        <v>69.19047619047619</v>
      </c>
      <c r="M7" s="135">
        <f>AVERAGE(M8:M30)</f>
        <v>82.666666666666671</v>
      </c>
      <c r="N7" s="135">
        <f>AVERAGE(N8:N30)</f>
        <v>93.333333333333329</v>
      </c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>
        <f>AVERAGE(AK8:AK30)</f>
        <v>93.652173913043484</v>
      </c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 t="e">
        <f>AVERAGE(AZ8:AZ30)</f>
        <v>#DIV/0!</v>
      </c>
      <c r="BA7" s="135" t="e">
        <f>AVERAGE(BA8:BA30)</f>
        <v>#DIV/0!</v>
      </c>
      <c r="BB7" s="135"/>
      <c r="BC7" s="135"/>
      <c r="BD7" s="135">
        <f>AVERAGE(BD8:BD30)</f>
        <v>82.329030971857776</v>
      </c>
      <c r="BE7" s="18"/>
      <c r="BF7" s="18"/>
      <c r="BG7" s="18"/>
      <c r="BH7" s="18"/>
      <c r="BI7" s="18"/>
    </row>
    <row r="8" spans="1:61" s="22" customFormat="1" ht="18" customHeight="1" x14ac:dyDescent="0.25">
      <c r="A8" s="162">
        <v>3</v>
      </c>
      <c r="B8" s="163" t="s">
        <v>309</v>
      </c>
      <c r="C8" s="164" t="s">
        <v>73</v>
      </c>
      <c r="D8" s="165" t="s">
        <v>96</v>
      </c>
      <c r="E8" s="166"/>
      <c r="F8" s="166">
        <v>74</v>
      </c>
      <c r="G8" s="166">
        <v>85</v>
      </c>
      <c r="H8" s="166">
        <v>79</v>
      </c>
      <c r="I8" s="166">
        <v>71</v>
      </c>
      <c r="J8" s="166">
        <v>75</v>
      </c>
      <c r="K8" s="166">
        <v>75</v>
      </c>
      <c r="L8" s="166">
        <v>63</v>
      </c>
      <c r="M8" s="166">
        <v>75</v>
      </c>
      <c r="N8" s="166">
        <v>94</v>
      </c>
      <c r="O8" s="166">
        <v>70</v>
      </c>
      <c r="P8" s="166">
        <v>75</v>
      </c>
      <c r="Q8" s="166">
        <v>62</v>
      </c>
      <c r="R8" s="166">
        <v>75</v>
      </c>
      <c r="S8" s="166">
        <v>98</v>
      </c>
      <c r="T8" s="166"/>
      <c r="U8" s="166">
        <v>66</v>
      </c>
      <c r="V8" s="166"/>
      <c r="W8" s="166"/>
      <c r="X8" s="166">
        <v>83</v>
      </c>
      <c r="Y8" s="166">
        <v>90</v>
      </c>
      <c r="Z8" s="166">
        <v>90</v>
      </c>
      <c r="AA8" s="166">
        <v>63</v>
      </c>
      <c r="AB8" s="166">
        <v>85</v>
      </c>
      <c r="AC8" s="166">
        <v>82</v>
      </c>
      <c r="AD8" s="166"/>
      <c r="AE8" s="166">
        <v>61</v>
      </c>
      <c r="AF8" s="166"/>
      <c r="AG8" s="166"/>
      <c r="AH8" s="166"/>
      <c r="AI8" s="166">
        <v>72</v>
      </c>
      <c r="AJ8" s="166">
        <v>89</v>
      </c>
      <c r="AK8" s="166">
        <v>95</v>
      </c>
      <c r="AL8" s="166"/>
      <c r="AM8" s="166"/>
      <c r="AN8" s="166"/>
      <c r="AO8" s="166">
        <v>65</v>
      </c>
      <c r="AP8" s="166"/>
      <c r="AQ8" s="166">
        <v>68</v>
      </c>
      <c r="AR8" s="166">
        <v>65</v>
      </c>
      <c r="AS8" s="166">
        <v>81</v>
      </c>
      <c r="AT8" s="166">
        <v>78</v>
      </c>
      <c r="AU8" s="166">
        <v>71</v>
      </c>
      <c r="AV8" s="326"/>
      <c r="AW8" s="326"/>
      <c r="AX8" s="326"/>
      <c r="AY8" s="326"/>
      <c r="AZ8" s="40">
        <f>IF(COUNTIF(E8:K8,"&gt;59")=COUNTA(E8:K8),(IF(COUNTA(E8:K8&gt;0),SUM(E8:K8)/COUNT(E8:K8),"св")),"Нет п/оц.")</f>
        <v>76.5</v>
      </c>
      <c r="BA8" s="40">
        <f>IF(COUNTIF(L8:Q8,"&gt;59")=COUNTA(L8:Q8),(IF(COUNTA(L8:Q8&gt;0),SUM(L8:Q8)/COUNT(L8:Q8),"св")),"Нет п/оц.")</f>
        <v>73.166666666666671</v>
      </c>
      <c r="BB8" s="40">
        <f>IF(COUNTIF(R8:AA8,"&gt;59")=COUNTA(R8:AA8),(IF(COUNTA(R8:AA8&gt;0),SUM(R8:AA8)/COUNT(R8:AA8),"св")),"Нет п/оц.")</f>
        <v>80.714285714285708</v>
      </c>
      <c r="BC8" s="40">
        <f>IF(COUNTIF(AB8:AK8,"&gt;59")=COUNTA(AB8:AK8),(IF(COUNTA(AB8:AK8&gt;0),SUM(AB8:AK8)/COUNT(AB8:AK8),"св")),"Нет п/оц.")</f>
        <v>80.666666666666671</v>
      </c>
      <c r="BD8" s="167">
        <f>IF(COUNTIF(E8:AY8,"&gt;59")=COUNTA(E8:AY8),(IF(COUNTA(E8:AY8&gt;0),SUM(E8:AY8)/COUNT(E8:AY8),"св")),"Нет п/оц.")</f>
        <v>76.612903225806448</v>
      </c>
      <c r="BE8" s="24">
        <f>COUNTIF(E8:AK8,"&gt;=90")</f>
        <v>5</v>
      </c>
      <c r="BF8" s="24">
        <f>COUNTIFS(E8:AK8,"&gt;=74",E8:AK8,"&lt;90")</f>
        <v>12</v>
      </c>
      <c r="BG8" s="24">
        <f>COUNTIFS(E8:AK8,"&gt;=60",E8:AK8,"&lt;74")</f>
        <v>8</v>
      </c>
      <c r="BH8" s="24">
        <f>BG8+BF8+BE8</f>
        <v>25</v>
      </c>
      <c r="BI8" s="25">
        <f>BE8/BH8*100</f>
        <v>20</v>
      </c>
    </row>
    <row r="9" spans="1:61" s="54" customFormat="1" ht="18" customHeight="1" x14ac:dyDescent="0.25">
      <c r="A9" s="162">
        <v>5</v>
      </c>
      <c r="B9" s="163" t="s">
        <v>310</v>
      </c>
      <c r="C9" s="164" t="s">
        <v>73</v>
      </c>
      <c r="D9" s="165" t="s">
        <v>96</v>
      </c>
      <c r="E9" s="166"/>
      <c r="F9" s="166">
        <v>60</v>
      </c>
      <c r="G9" s="166">
        <v>77</v>
      </c>
      <c r="H9" s="166">
        <v>64</v>
      </c>
      <c r="I9" s="166">
        <v>71</v>
      </c>
      <c r="J9" s="166">
        <v>80</v>
      </c>
      <c r="K9" s="166">
        <v>80</v>
      </c>
      <c r="L9" s="166">
        <v>60</v>
      </c>
      <c r="M9" s="166">
        <v>81</v>
      </c>
      <c r="N9" s="166">
        <v>93</v>
      </c>
      <c r="O9" s="166">
        <v>60</v>
      </c>
      <c r="P9" s="166">
        <v>72</v>
      </c>
      <c r="Q9" s="166">
        <v>60</v>
      </c>
      <c r="R9" s="166">
        <v>60</v>
      </c>
      <c r="S9" s="166">
        <v>75</v>
      </c>
      <c r="T9" s="166"/>
      <c r="U9" s="166"/>
      <c r="V9" s="166"/>
      <c r="W9" s="166">
        <v>68</v>
      </c>
      <c r="X9" s="166">
        <v>73</v>
      </c>
      <c r="Y9" s="166">
        <v>76</v>
      </c>
      <c r="Z9" s="166">
        <v>60</v>
      </c>
      <c r="AA9" s="166">
        <v>60</v>
      </c>
      <c r="AB9" s="166">
        <v>60</v>
      </c>
      <c r="AC9" s="166">
        <v>82</v>
      </c>
      <c r="AD9" s="166"/>
      <c r="AE9" s="166"/>
      <c r="AF9" s="166"/>
      <c r="AG9" s="166">
        <v>65</v>
      </c>
      <c r="AH9" s="166"/>
      <c r="AI9" s="166">
        <v>60</v>
      </c>
      <c r="AJ9" s="166">
        <v>71</v>
      </c>
      <c r="AK9" s="166">
        <v>80</v>
      </c>
      <c r="AL9" s="166"/>
      <c r="AM9" s="166"/>
      <c r="AN9" s="166"/>
      <c r="AO9" s="166">
        <v>60</v>
      </c>
      <c r="AP9" s="166"/>
      <c r="AQ9" s="166">
        <v>0</v>
      </c>
      <c r="AR9" s="166">
        <v>64</v>
      </c>
      <c r="AS9" s="166">
        <v>69</v>
      </c>
      <c r="AT9" s="166">
        <v>85</v>
      </c>
      <c r="AU9" s="166">
        <v>86</v>
      </c>
      <c r="AV9" s="326"/>
      <c r="AW9" s="326"/>
      <c r="AX9" s="326"/>
      <c r="AY9" s="326"/>
      <c r="AZ9" s="40">
        <f t="shared" ref="AZ9:AZ33" si="0">IF(COUNTIF(E9:K9,"&gt;59")=COUNTA(E9:K9),(IF(COUNTA(E9:K9&gt;0),SUM(E9:K9)/COUNT(E9:K9),"св")),"Нет п/оц.")</f>
        <v>72</v>
      </c>
      <c r="BA9" s="40">
        <f t="shared" ref="BA9:BA33" si="1">IF(COUNTIF(L9:Q9,"&gt;59")=COUNTA(L9:Q9),(IF(COUNTA(L9:Q9&gt;0),SUM(L9:Q9)/COUNT(L9:Q9),"св")),"Нет п/оц.")</f>
        <v>71</v>
      </c>
      <c r="BB9" s="40">
        <f t="shared" ref="BB9:BB33" si="2">IF(COUNTIF(R9:AA9,"&gt;59")=COUNTA(R9:AA9),(IF(COUNTA(R9:AA9&gt;0),SUM(R9:AA9)/COUNT(R9:AA9),"св")),"Нет п/оц.")</f>
        <v>67.428571428571431</v>
      </c>
      <c r="BC9" s="40">
        <f t="shared" ref="BC9:BC33" si="3">IF(COUNTIF(AB9:AK9,"&gt;59")=COUNTA(AB9:AK9),(IF(COUNTA(AB9:AK9&gt;0),SUM(AB9:AK9)/COUNT(AB9:AK9),"св")),"Нет п/оц.")</f>
        <v>69.666666666666671</v>
      </c>
      <c r="BD9" s="167" t="str">
        <f t="shared" ref="BD9:BD33" si="4">IF(COUNTIF(E9:AY9,"&gt;59")=COUNTA(E9:AY9),(IF(COUNTA(E9:AY9&gt;0),SUM(E9:AY9)/COUNT(E9:AY9),"св")),"Нет п/оц.")</f>
        <v>Нет п/оц.</v>
      </c>
      <c r="BE9" s="24">
        <f t="shared" ref="BE9:BE33" si="5">COUNTIF(E9:AK9,"&gt;=90")</f>
        <v>1</v>
      </c>
      <c r="BF9" s="24">
        <f t="shared" ref="BF9:BF33" si="6">COUNTIFS(E9:AK9,"&gt;=74",E9:AK9,"&lt;90")</f>
        <v>8</v>
      </c>
      <c r="BG9" s="24">
        <f t="shared" ref="BG9:BG33" si="7">COUNTIFS(E9:AK9,"&gt;=60",E9:AK9,"&lt;74")</f>
        <v>16</v>
      </c>
      <c r="BH9" s="24">
        <f t="shared" ref="BH9:BH33" si="8">BG9+BF9+BE9</f>
        <v>25</v>
      </c>
      <c r="BI9" s="25">
        <f t="shared" ref="BI9:BI33" si="9">BE9/BH9*100</f>
        <v>4</v>
      </c>
    </row>
    <row r="10" spans="1:61" ht="18" customHeight="1" x14ac:dyDescent="0.25">
      <c r="A10" s="162"/>
      <c r="B10" s="309" t="s">
        <v>568</v>
      </c>
      <c r="C10" s="168"/>
      <c r="D10" s="165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>
        <v>77</v>
      </c>
      <c r="AC10" s="166">
        <v>82</v>
      </c>
      <c r="AD10" s="166"/>
      <c r="AE10" s="166"/>
      <c r="AF10" s="166"/>
      <c r="AG10" s="166"/>
      <c r="AH10" s="166">
        <v>65</v>
      </c>
      <c r="AI10" s="166"/>
      <c r="AJ10" s="166">
        <v>69</v>
      </c>
      <c r="AK10" s="166">
        <v>83</v>
      </c>
      <c r="AL10" s="166"/>
      <c r="AM10" s="166"/>
      <c r="AN10" s="166"/>
      <c r="AO10" s="166">
        <v>60</v>
      </c>
      <c r="AP10" s="166"/>
      <c r="AQ10" s="166">
        <v>75</v>
      </c>
      <c r="AR10" s="166">
        <v>87</v>
      </c>
      <c r="AS10" s="166">
        <v>66</v>
      </c>
      <c r="AT10" s="166">
        <v>81</v>
      </c>
      <c r="AU10" s="166">
        <v>74</v>
      </c>
      <c r="AV10" s="326"/>
      <c r="AW10" s="326"/>
      <c r="AX10" s="326"/>
      <c r="AY10" s="326"/>
      <c r="AZ10" s="40" t="e">
        <f t="shared" si="0"/>
        <v>#DIV/0!</v>
      </c>
      <c r="BA10" s="40" t="e">
        <f t="shared" si="1"/>
        <v>#DIV/0!</v>
      </c>
      <c r="BB10" s="40" t="e">
        <f t="shared" si="2"/>
        <v>#DIV/0!</v>
      </c>
      <c r="BC10" s="40">
        <f t="shared" si="3"/>
        <v>75.2</v>
      </c>
      <c r="BD10" s="167">
        <f t="shared" si="4"/>
        <v>74.454545454545453</v>
      </c>
      <c r="BE10" s="24">
        <f t="shared" si="5"/>
        <v>0</v>
      </c>
      <c r="BF10" s="24">
        <f t="shared" si="6"/>
        <v>3</v>
      </c>
      <c r="BG10" s="24">
        <f t="shared" si="7"/>
        <v>2</v>
      </c>
      <c r="BH10" s="24">
        <f t="shared" si="8"/>
        <v>5</v>
      </c>
      <c r="BI10" s="25">
        <f t="shared" si="9"/>
        <v>0</v>
      </c>
    </row>
    <row r="11" spans="1:61" ht="18" customHeight="1" x14ac:dyDescent="0.25">
      <c r="A11" s="162"/>
      <c r="B11" s="163" t="s">
        <v>311</v>
      </c>
      <c r="C11" s="168"/>
      <c r="D11" s="165" t="s">
        <v>96</v>
      </c>
      <c r="E11" s="166"/>
      <c r="F11" s="166">
        <v>74</v>
      </c>
      <c r="G11" s="166">
        <v>90</v>
      </c>
      <c r="H11" s="166">
        <v>60</v>
      </c>
      <c r="I11" s="166">
        <v>77</v>
      </c>
      <c r="J11" s="166">
        <v>93</v>
      </c>
      <c r="K11" s="166">
        <v>93</v>
      </c>
      <c r="L11" s="166">
        <v>76</v>
      </c>
      <c r="M11" s="166">
        <v>80</v>
      </c>
      <c r="N11" s="166">
        <v>92</v>
      </c>
      <c r="O11" s="166">
        <v>77</v>
      </c>
      <c r="P11" s="166">
        <v>77</v>
      </c>
      <c r="Q11" s="166">
        <v>63</v>
      </c>
      <c r="R11" s="166">
        <v>90</v>
      </c>
      <c r="S11" s="166">
        <v>88</v>
      </c>
      <c r="T11" s="166"/>
      <c r="U11" s="166"/>
      <c r="V11" s="166"/>
      <c r="W11" s="166">
        <v>80</v>
      </c>
      <c r="X11" s="166">
        <v>88</v>
      </c>
      <c r="Y11" s="166">
        <v>76</v>
      </c>
      <c r="Z11" s="166">
        <v>85</v>
      </c>
      <c r="AA11" s="166">
        <v>77</v>
      </c>
      <c r="AB11" s="166">
        <v>63</v>
      </c>
      <c r="AC11" s="166">
        <v>92</v>
      </c>
      <c r="AD11" s="166"/>
      <c r="AE11" s="166"/>
      <c r="AF11" s="166"/>
      <c r="AG11" s="166">
        <v>74</v>
      </c>
      <c r="AH11" s="166"/>
      <c r="AI11" s="166">
        <v>63</v>
      </c>
      <c r="AJ11" s="166">
        <v>81</v>
      </c>
      <c r="AK11" s="166">
        <v>98</v>
      </c>
      <c r="AL11" s="166"/>
      <c r="AM11" s="166"/>
      <c r="AN11" s="166"/>
      <c r="AO11" s="166">
        <v>71</v>
      </c>
      <c r="AP11" s="166"/>
      <c r="AQ11" s="166">
        <v>91</v>
      </c>
      <c r="AR11" s="166">
        <v>93</v>
      </c>
      <c r="AS11" s="166">
        <v>70</v>
      </c>
      <c r="AT11" s="166">
        <v>94</v>
      </c>
      <c r="AU11" s="166">
        <v>95</v>
      </c>
      <c r="AV11" s="326"/>
      <c r="AW11" s="326"/>
      <c r="AX11" s="326"/>
      <c r="AY11" s="326"/>
      <c r="AZ11" s="40">
        <f t="shared" si="0"/>
        <v>81.166666666666671</v>
      </c>
      <c r="BA11" s="40">
        <f t="shared" si="1"/>
        <v>77.5</v>
      </c>
      <c r="BB11" s="40">
        <f t="shared" si="2"/>
        <v>83.428571428571431</v>
      </c>
      <c r="BC11" s="40">
        <f t="shared" si="3"/>
        <v>78.5</v>
      </c>
      <c r="BD11" s="167">
        <f t="shared" si="4"/>
        <v>81.322580645161295</v>
      </c>
      <c r="BE11" s="24">
        <f t="shared" si="5"/>
        <v>7</v>
      </c>
      <c r="BF11" s="24">
        <f t="shared" si="6"/>
        <v>14</v>
      </c>
      <c r="BG11" s="24">
        <f t="shared" si="7"/>
        <v>4</v>
      </c>
      <c r="BH11" s="24">
        <f t="shared" si="8"/>
        <v>25</v>
      </c>
      <c r="BI11" s="25">
        <f t="shared" si="9"/>
        <v>28.000000000000004</v>
      </c>
    </row>
    <row r="12" spans="1:61" ht="18" customHeight="1" x14ac:dyDescent="0.25">
      <c r="A12" s="162"/>
      <c r="B12" s="163" t="s">
        <v>312</v>
      </c>
      <c r="C12" s="168" t="s">
        <v>73</v>
      </c>
      <c r="D12" s="165" t="s">
        <v>96</v>
      </c>
      <c r="E12" s="166"/>
      <c r="F12" s="166">
        <v>60</v>
      </c>
      <c r="G12" s="166">
        <v>82</v>
      </c>
      <c r="H12" s="166">
        <v>66</v>
      </c>
      <c r="I12" s="166">
        <v>71</v>
      </c>
      <c r="J12" s="166">
        <v>80</v>
      </c>
      <c r="K12" s="166">
        <v>80</v>
      </c>
      <c r="L12" s="166">
        <v>74</v>
      </c>
      <c r="M12" s="166">
        <v>90</v>
      </c>
      <c r="N12" s="166">
        <v>91</v>
      </c>
      <c r="O12" s="166">
        <v>77</v>
      </c>
      <c r="P12" s="166">
        <v>72</v>
      </c>
      <c r="Q12" s="166">
        <v>62</v>
      </c>
      <c r="R12" s="166">
        <v>92</v>
      </c>
      <c r="S12" s="166">
        <v>90</v>
      </c>
      <c r="T12" s="166"/>
      <c r="U12" s="166">
        <v>60</v>
      </c>
      <c r="V12" s="166"/>
      <c r="W12" s="166"/>
      <c r="X12" s="166">
        <v>70</v>
      </c>
      <c r="Y12" s="166">
        <v>60</v>
      </c>
      <c r="Z12" s="166">
        <v>60</v>
      </c>
      <c r="AA12" s="166">
        <v>63</v>
      </c>
      <c r="AB12" s="166">
        <v>69</v>
      </c>
      <c r="AC12" s="166">
        <v>82</v>
      </c>
      <c r="AD12" s="166"/>
      <c r="AE12" s="166"/>
      <c r="AF12" s="166"/>
      <c r="AG12" s="166">
        <v>70</v>
      </c>
      <c r="AH12" s="166"/>
      <c r="AI12" s="166">
        <v>69</v>
      </c>
      <c r="AJ12" s="166">
        <v>74</v>
      </c>
      <c r="AK12" s="166">
        <v>95</v>
      </c>
      <c r="AL12" s="166"/>
      <c r="AM12" s="166"/>
      <c r="AN12" s="166"/>
      <c r="AO12" s="166">
        <v>35</v>
      </c>
      <c r="AP12" s="166"/>
      <c r="AQ12" s="166">
        <v>90</v>
      </c>
      <c r="AR12" s="166">
        <v>87</v>
      </c>
      <c r="AS12" s="166">
        <v>64</v>
      </c>
      <c r="AT12" s="166">
        <v>91</v>
      </c>
      <c r="AU12" s="166">
        <v>95</v>
      </c>
      <c r="AV12" s="326"/>
      <c r="AW12" s="326"/>
      <c r="AX12" s="326"/>
      <c r="AY12" s="326"/>
      <c r="AZ12" s="40">
        <f t="shared" si="0"/>
        <v>73.166666666666671</v>
      </c>
      <c r="BA12" s="40">
        <f t="shared" si="1"/>
        <v>77.666666666666671</v>
      </c>
      <c r="BB12" s="40">
        <f t="shared" si="2"/>
        <v>70.714285714285708</v>
      </c>
      <c r="BC12" s="40">
        <f t="shared" si="3"/>
        <v>76.5</v>
      </c>
      <c r="BD12" s="167" t="str">
        <f t="shared" si="4"/>
        <v>Нет п/оц.</v>
      </c>
      <c r="BE12" s="24">
        <f t="shared" si="5"/>
        <v>5</v>
      </c>
      <c r="BF12" s="24">
        <f t="shared" si="6"/>
        <v>7</v>
      </c>
      <c r="BG12" s="24">
        <f t="shared" si="7"/>
        <v>13</v>
      </c>
      <c r="BH12" s="24">
        <f t="shared" si="8"/>
        <v>25</v>
      </c>
      <c r="BI12" s="25">
        <f t="shared" si="9"/>
        <v>20</v>
      </c>
    </row>
    <row r="13" spans="1:61" ht="18" customHeight="1" x14ac:dyDescent="0.25">
      <c r="A13" s="162"/>
      <c r="B13" s="163" t="s">
        <v>313</v>
      </c>
      <c r="C13" s="168" t="s">
        <v>73</v>
      </c>
      <c r="D13" s="165" t="s">
        <v>96</v>
      </c>
      <c r="E13" s="166"/>
      <c r="F13" s="166">
        <v>62</v>
      </c>
      <c r="G13" s="166">
        <v>92</v>
      </c>
      <c r="H13" s="166">
        <v>60</v>
      </c>
      <c r="I13" s="166">
        <v>60</v>
      </c>
      <c r="J13" s="166">
        <v>75</v>
      </c>
      <c r="K13" s="166">
        <v>75</v>
      </c>
      <c r="L13" s="166">
        <v>60</v>
      </c>
      <c r="M13" s="166">
        <v>75</v>
      </c>
      <c r="N13" s="166">
        <v>94</v>
      </c>
      <c r="O13" s="166">
        <v>63</v>
      </c>
      <c r="P13" s="166">
        <v>60</v>
      </c>
      <c r="Q13" s="166">
        <v>60</v>
      </c>
      <c r="R13" s="166">
        <v>98</v>
      </c>
      <c r="S13" s="166">
        <v>99</v>
      </c>
      <c r="T13" s="166"/>
      <c r="U13" s="166"/>
      <c r="V13" s="166"/>
      <c r="W13" s="166">
        <v>93</v>
      </c>
      <c r="X13" s="166">
        <v>91</v>
      </c>
      <c r="Y13" s="166">
        <v>85</v>
      </c>
      <c r="Z13" s="166">
        <v>97</v>
      </c>
      <c r="AA13" s="166">
        <v>92</v>
      </c>
      <c r="AB13" s="166">
        <v>60</v>
      </c>
      <c r="AC13" s="166">
        <v>92</v>
      </c>
      <c r="AD13" s="166"/>
      <c r="AE13" s="166">
        <v>6</v>
      </c>
      <c r="AF13" s="166"/>
      <c r="AG13" s="166"/>
      <c r="AH13" s="166">
        <v>63</v>
      </c>
      <c r="AI13" s="166"/>
      <c r="AJ13" s="166">
        <v>72</v>
      </c>
      <c r="AK13" s="166">
        <v>87</v>
      </c>
      <c r="AL13" s="166"/>
      <c r="AM13" s="166">
        <v>1</v>
      </c>
      <c r="AN13" s="166"/>
      <c r="AO13" s="166"/>
      <c r="AP13" s="166"/>
      <c r="AQ13" s="166">
        <v>84</v>
      </c>
      <c r="AR13" s="166">
        <v>66</v>
      </c>
      <c r="AS13" s="166">
        <v>64</v>
      </c>
      <c r="AT13" s="166">
        <v>82</v>
      </c>
      <c r="AU13" s="166">
        <v>71</v>
      </c>
      <c r="AV13" s="326"/>
      <c r="AW13" s="326"/>
      <c r="AX13" s="326"/>
      <c r="AY13" s="326"/>
      <c r="AZ13" s="40">
        <f t="shared" si="0"/>
        <v>70.666666666666671</v>
      </c>
      <c r="BA13" s="40">
        <f t="shared" si="1"/>
        <v>68.666666666666671</v>
      </c>
      <c r="BB13" s="40">
        <f t="shared" si="2"/>
        <v>93.571428571428569</v>
      </c>
      <c r="BC13" s="40" t="str">
        <f t="shared" si="3"/>
        <v>Нет п/оц.</v>
      </c>
      <c r="BD13" s="167" t="str">
        <f t="shared" si="4"/>
        <v>Нет п/оц.</v>
      </c>
      <c r="BE13" s="24">
        <f t="shared" si="5"/>
        <v>9</v>
      </c>
      <c r="BF13" s="24">
        <f t="shared" si="6"/>
        <v>5</v>
      </c>
      <c r="BG13" s="24">
        <f t="shared" si="7"/>
        <v>10</v>
      </c>
      <c r="BH13" s="24">
        <f t="shared" si="8"/>
        <v>24</v>
      </c>
      <c r="BI13" s="25">
        <f t="shared" si="9"/>
        <v>37.5</v>
      </c>
    </row>
    <row r="14" spans="1:61" ht="18" customHeight="1" x14ac:dyDescent="0.25">
      <c r="A14" s="162"/>
      <c r="B14" s="163" t="s">
        <v>569</v>
      </c>
      <c r="C14" s="168"/>
      <c r="D14" s="165" t="s">
        <v>96</v>
      </c>
      <c r="E14" s="166"/>
      <c r="F14" s="166">
        <v>78</v>
      </c>
      <c r="G14" s="166">
        <v>90</v>
      </c>
      <c r="H14" s="166">
        <v>90</v>
      </c>
      <c r="I14" s="166">
        <v>85</v>
      </c>
      <c r="J14" s="166">
        <v>95</v>
      </c>
      <c r="K14" s="166">
        <v>95</v>
      </c>
      <c r="L14" s="166">
        <v>82</v>
      </c>
      <c r="M14" s="166">
        <v>90</v>
      </c>
      <c r="N14" s="166">
        <v>96</v>
      </c>
      <c r="O14" s="166">
        <v>92</v>
      </c>
      <c r="P14" s="166">
        <v>96</v>
      </c>
      <c r="Q14" s="166">
        <v>94</v>
      </c>
      <c r="R14" s="166">
        <v>95</v>
      </c>
      <c r="S14" s="166">
        <v>98</v>
      </c>
      <c r="T14" s="166"/>
      <c r="U14" s="166"/>
      <c r="V14" s="166"/>
      <c r="W14" s="166">
        <v>84</v>
      </c>
      <c r="X14" s="166">
        <v>91</v>
      </c>
      <c r="Y14" s="166">
        <v>75</v>
      </c>
      <c r="Z14" s="166">
        <v>92</v>
      </c>
      <c r="AA14" s="166">
        <v>85</v>
      </c>
      <c r="AB14" s="166">
        <v>85</v>
      </c>
      <c r="AC14" s="166">
        <v>85</v>
      </c>
      <c r="AD14" s="166"/>
      <c r="AE14" s="166"/>
      <c r="AF14" s="166"/>
      <c r="AG14" s="166">
        <v>95</v>
      </c>
      <c r="AH14" s="166"/>
      <c r="AI14" s="166">
        <v>80</v>
      </c>
      <c r="AJ14" s="166">
        <v>93</v>
      </c>
      <c r="AK14" s="166">
        <v>99</v>
      </c>
      <c r="AL14" s="166"/>
      <c r="AM14" s="166"/>
      <c r="AN14" s="166"/>
      <c r="AO14" s="166">
        <v>85</v>
      </c>
      <c r="AP14" s="166"/>
      <c r="AQ14" s="166">
        <v>97</v>
      </c>
      <c r="AR14" s="166">
        <v>98</v>
      </c>
      <c r="AS14" s="166">
        <v>90</v>
      </c>
      <c r="AT14" s="166">
        <v>94</v>
      </c>
      <c r="AU14" s="166">
        <v>98</v>
      </c>
      <c r="AV14" s="326"/>
      <c r="AW14" s="326"/>
      <c r="AX14" s="326"/>
      <c r="AY14" s="326"/>
      <c r="AZ14" s="40">
        <f t="shared" si="0"/>
        <v>88.833333333333329</v>
      </c>
      <c r="BA14" s="40">
        <f t="shared" si="1"/>
        <v>91.666666666666671</v>
      </c>
      <c r="BB14" s="40">
        <f t="shared" si="2"/>
        <v>88.571428571428569</v>
      </c>
      <c r="BC14" s="40">
        <f t="shared" si="3"/>
        <v>89.5</v>
      </c>
      <c r="BD14" s="167">
        <f t="shared" si="4"/>
        <v>90.387096774193552</v>
      </c>
      <c r="BE14" s="24">
        <f t="shared" si="5"/>
        <v>16</v>
      </c>
      <c r="BF14" s="24">
        <f t="shared" si="6"/>
        <v>9</v>
      </c>
      <c r="BG14" s="24">
        <f t="shared" si="7"/>
        <v>0</v>
      </c>
      <c r="BH14" s="24">
        <f t="shared" si="8"/>
        <v>25</v>
      </c>
      <c r="BI14" s="25">
        <f t="shared" si="9"/>
        <v>64</v>
      </c>
    </row>
    <row r="15" spans="1:61" ht="18" customHeight="1" x14ac:dyDescent="0.25">
      <c r="A15" s="162"/>
      <c r="B15" s="163" t="s">
        <v>314</v>
      </c>
      <c r="C15" s="168" t="s">
        <v>73</v>
      </c>
      <c r="D15" s="165" t="s">
        <v>96</v>
      </c>
      <c r="E15" s="166"/>
      <c r="F15" s="166">
        <v>65</v>
      </c>
      <c r="G15" s="166">
        <v>69</v>
      </c>
      <c r="H15" s="166">
        <v>60</v>
      </c>
      <c r="I15" s="166">
        <v>64</v>
      </c>
      <c r="J15" s="166">
        <v>75</v>
      </c>
      <c r="K15" s="166">
        <v>75</v>
      </c>
      <c r="L15" s="166">
        <v>72</v>
      </c>
      <c r="M15" s="166">
        <v>82</v>
      </c>
      <c r="N15" s="166">
        <v>100</v>
      </c>
      <c r="O15" s="166">
        <v>72</v>
      </c>
      <c r="P15" s="166">
        <v>91</v>
      </c>
      <c r="Q15" s="166">
        <v>72</v>
      </c>
      <c r="R15" s="166">
        <v>93</v>
      </c>
      <c r="S15" s="166">
        <v>99</v>
      </c>
      <c r="T15" s="166"/>
      <c r="U15" s="166"/>
      <c r="V15" s="166"/>
      <c r="W15" s="166">
        <v>66</v>
      </c>
      <c r="X15" s="166">
        <v>99</v>
      </c>
      <c r="Y15" s="166">
        <v>75</v>
      </c>
      <c r="Z15" s="166">
        <v>92</v>
      </c>
      <c r="AA15" s="166">
        <v>77</v>
      </c>
      <c r="AB15" s="166">
        <v>86</v>
      </c>
      <c r="AC15" s="166">
        <v>93</v>
      </c>
      <c r="AD15" s="166"/>
      <c r="AE15" s="166"/>
      <c r="AF15" s="166"/>
      <c r="AG15" s="166">
        <v>66</v>
      </c>
      <c r="AH15" s="166"/>
      <c r="AI15" s="166">
        <v>90</v>
      </c>
      <c r="AJ15" s="166">
        <v>92</v>
      </c>
      <c r="AK15" s="166">
        <v>99</v>
      </c>
      <c r="AL15" s="166"/>
      <c r="AM15" s="166"/>
      <c r="AN15" s="166"/>
      <c r="AO15" s="166">
        <v>71</v>
      </c>
      <c r="AP15" s="166"/>
      <c r="AQ15" s="166">
        <v>97</v>
      </c>
      <c r="AR15" s="166">
        <v>98</v>
      </c>
      <c r="AS15" s="166">
        <v>88</v>
      </c>
      <c r="AT15" s="166">
        <v>92</v>
      </c>
      <c r="AU15" s="166">
        <v>99</v>
      </c>
      <c r="AV15" s="326"/>
      <c r="AW15" s="326"/>
      <c r="AX15" s="326"/>
      <c r="AY15" s="326"/>
      <c r="AZ15" s="40">
        <f t="shared" si="0"/>
        <v>68</v>
      </c>
      <c r="BA15" s="40">
        <f t="shared" si="1"/>
        <v>81.5</v>
      </c>
      <c r="BB15" s="40">
        <f t="shared" si="2"/>
        <v>85.857142857142861</v>
      </c>
      <c r="BC15" s="40">
        <f t="shared" si="3"/>
        <v>87.666666666666671</v>
      </c>
      <c r="BD15" s="167">
        <f t="shared" si="4"/>
        <v>82.870967741935488</v>
      </c>
      <c r="BE15" s="24">
        <f t="shared" si="5"/>
        <v>10</v>
      </c>
      <c r="BF15" s="24">
        <f t="shared" si="6"/>
        <v>6</v>
      </c>
      <c r="BG15" s="24">
        <f t="shared" si="7"/>
        <v>9</v>
      </c>
      <c r="BH15" s="24">
        <f t="shared" si="8"/>
        <v>25</v>
      </c>
      <c r="BI15" s="25">
        <f t="shared" si="9"/>
        <v>40</v>
      </c>
    </row>
    <row r="16" spans="1:61" ht="18" customHeight="1" x14ac:dyDescent="0.25">
      <c r="A16" s="162"/>
      <c r="B16" s="163" t="s">
        <v>315</v>
      </c>
      <c r="C16" s="168" t="s">
        <v>73</v>
      </c>
      <c r="D16" s="165" t="s">
        <v>96</v>
      </c>
      <c r="E16" s="166"/>
      <c r="F16" s="166">
        <v>62</v>
      </c>
      <c r="G16" s="166">
        <v>90</v>
      </c>
      <c r="H16" s="166">
        <v>66</v>
      </c>
      <c r="I16" s="166">
        <v>70</v>
      </c>
      <c r="J16" s="166">
        <v>80</v>
      </c>
      <c r="K16" s="166">
        <v>80</v>
      </c>
      <c r="L16" s="166">
        <v>66</v>
      </c>
      <c r="M16" s="166">
        <v>81</v>
      </c>
      <c r="N16" s="166">
        <v>93</v>
      </c>
      <c r="O16" s="166">
        <v>70</v>
      </c>
      <c r="P16" s="166">
        <v>60</v>
      </c>
      <c r="Q16" s="166">
        <v>62</v>
      </c>
      <c r="R16" s="166">
        <v>65</v>
      </c>
      <c r="S16" s="166">
        <v>75</v>
      </c>
      <c r="T16" s="166"/>
      <c r="U16" s="166"/>
      <c r="V16" s="166"/>
      <c r="W16" s="166">
        <v>71</v>
      </c>
      <c r="X16" s="166">
        <v>68</v>
      </c>
      <c r="Y16" s="166">
        <v>80</v>
      </c>
      <c r="Z16" s="166">
        <v>78</v>
      </c>
      <c r="AA16" s="166">
        <v>60</v>
      </c>
      <c r="AB16" s="166">
        <v>63</v>
      </c>
      <c r="AC16" s="166">
        <v>92</v>
      </c>
      <c r="AD16" s="166"/>
      <c r="AE16" s="166"/>
      <c r="AF16" s="166"/>
      <c r="AG16" s="166">
        <v>68</v>
      </c>
      <c r="AH16" s="166"/>
      <c r="AI16" s="166">
        <v>66</v>
      </c>
      <c r="AJ16" s="166">
        <v>71</v>
      </c>
      <c r="AK16" s="166">
        <v>95</v>
      </c>
      <c r="AL16" s="166"/>
      <c r="AM16" s="166"/>
      <c r="AN16" s="166"/>
      <c r="AO16" s="166">
        <v>65</v>
      </c>
      <c r="AP16" s="166"/>
      <c r="AQ16" s="166">
        <v>75</v>
      </c>
      <c r="AR16" s="166">
        <v>85</v>
      </c>
      <c r="AS16" s="166">
        <v>70</v>
      </c>
      <c r="AT16" s="166">
        <v>85</v>
      </c>
      <c r="AU16" s="166">
        <v>91</v>
      </c>
      <c r="AV16" s="326"/>
      <c r="AW16" s="326"/>
      <c r="AX16" s="326"/>
      <c r="AY16" s="326"/>
      <c r="AZ16" s="40">
        <f t="shared" si="0"/>
        <v>74.666666666666671</v>
      </c>
      <c r="BA16" s="40">
        <f t="shared" si="1"/>
        <v>72</v>
      </c>
      <c r="BB16" s="40">
        <f t="shared" si="2"/>
        <v>71</v>
      </c>
      <c r="BC16" s="40">
        <f t="shared" si="3"/>
        <v>75.833333333333329</v>
      </c>
      <c r="BD16" s="167">
        <f t="shared" si="4"/>
        <v>74.290322580645167</v>
      </c>
      <c r="BE16" s="24">
        <f t="shared" si="5"/>
        <v>4</v>
      </c>
      <c r="BF16" s="24">
        <f t="shared" si="6"/>
        <v>6</v>
      </c>
      <c r="BG16" s="24">
        <f t="shared" si="7"/>
        <v>15</v>
      </c>
      <c r="BH16" s="24">
        <f t="shared" si="8"/>
        <v>25</v>
      </c>
      <c r="BI16" s="25">
        <f t="shared" si="9"/>
        <v>16</v>
      </c>
    </row>
    <row r="17" spans="1:61" ht="18" customHeight="1" x14ac:dyDescent="0.25">
      <c r="A17" s="162"/>
      <c r="B17" s="163" t="s">
        <v>316</v>
      </c>
      <c r="C17" s="168"/>
      <c r="D17" s="165" t="s">
        <v>96</v>
      </c>
      <c r="E17" s="166"/>
      <c r="F17" s="166">
        <v>92</v>
      </c>
      <c r="G17" s="166">
        <v>90</v>
      </c>
      <c r="H17" s="166">
        <v>81</v>
      </c>
      <c r="I17" s="166">
        <v>90</v>
      </c>
      <c r="J17" s="166">
        <v>99</v>
      </c>
      <c r="K17" s="166">
        <v>99</v>
      </c>
      <c r="L17" s="166">
        <v>81</v>
      </c>
      <c r="M17" s="166">
        <v>92</v>
      </c>
      <c r="N17" s="166">
        <v>95</v>
      </c>
      <c r="O17" s="166">
        <v>96</v>
      </c>
      <c r="P17" s="166">
        <v>80</v>
      </c>
      <c r="Q17" s="166">
        <v>96</v>
      </c>
      <c r="R17" s="166">
        <v>100</v>
      </c>
      <c r="S17" s="166">
        <v>99</v>
      </c>
      <c r="T17" s="166"/>
      <c r="U17" s="166"/>
      <c r="V17" s="166"/>
      <c r="W17" s="166">
        <v>95</v>
      </c>
      <c r="X17" s="166">
        <v>96</v>
      </c>
      <c r="Y17" s="166">
        <v>85</v>
      </c>
      <c r="Z17" s="166">
        <v>94</v>
      </c>
      <c r="AA17" s="166">
        <v>99</v>
      </c>
      <c r="AB17" s="166">
        <v>95</v>
      </c>
      <c r="AC17" s="166">
        <v>94</v>
      </c>
      <c r="AD17" s="166"/>
      <c r="AE17" s="166"/>
      <c r="AF17" s="166"/>
      <c r="AG17" s="166">
        <v>98</v>
      </c>
      <c r="AH17" s="166"/>
      <c r="AI17" s="166">
        <v>86</v>
      </c>
      <c r="AJ17" s="166">
        <v>100</v>
      </c>
      <c r="AK17" s="166">
        <v>100</v>
      </c>
      <c r="AL17" s="166"/>
      <c r="AM17" s="166"/>
      <c r="AN17" s="166"/>
      <c r="AO17" s="166">
        <v>96</v>
      </c>
      <c r="AP17" s="166"/>
      <c r="AQ17" s="166">
        <v>98</v>
      </c>
      <c r="AR17" s="166">
        <v>99</v>
      </c>
      <c r="AS17" s="166">
        <v>99</v>
      </c>
      <c r="AT17" s="166">
        <v>94</v>
      </c>
      <c r="AU17" s="166">
        <v>99</v>
      </c>
      <c r="AV17" s="326"/>
      <c r="AW17" s="326"/>
      <c r="AX17" s="326"/>
      <c r="AY17" s="326"/>
      <c r="AZ17" s="40">
        <f t="shared" si="0"/>
        <v>91.833333333333329</v>
      </c>
      <c r="BA17" s="40">
        <f t="shared" si="1"/>
        <v>90</v>
      </c>
      <c r="BB17" s="40">
        <f t="shared" si="2"/>
        <v>95.428571428571431</v>
      </c>
      <c r="BC17" s="40">
        <f t="shared" si="3"/>
        <v>95.5</v>
      </c>
      <c r="BD17" s="167">
        <f t="shared" si="4"/>
        <v>94.096774193548384</v>
      </c>
      <c r="BE17" s="24">
        <f t="shared" si="5"/>
        <v>20</v>
      </c>
      <c r="BF17" s="24">
        <f t="shared" si="6"/>
        <v>5</v>
      </c>
      <c r="BG17" s="24">
        <f t="shared" si="7"/>
        <v>0</v>
      </c>
      <c r="BH17" s="24">
        <f t="shared" si="8"/>
        <v>25</v>
      </c>
      <c r="BI17" s="25">
        <f t="shared" si="9"/>
        <v>80</v>
      </c>
    </row>
    <row r="18" spans="1:61" ht="18" customHeight="1" x14ac:dyDescent="0.25">
      <c r="A18" s="162"/>
      <c r="B18" s="163" t="s">
        <v>317</v>
      </c>
      <c r="C18" s="168" t="s">
        <v>73</v>
      </c>
      <c r="D18" s="165" t="s">
        <v>96</v>
      </c>
      <c r="E18" s="166"/>
      <c r="F18" s="166">
        <v>60</v>
      </c>
      <c r="G18" s="166">
        <v>90</v>
      </c>
      <c r="H18" s="166">
        <v>60</v>
      </c>
      <c r="I18" s="166">
        <v>66</v>
      </c>
      <c r="J18" s="166">
        <v>80</v>
      </c>
      <c r="K18" s="166">
        <v>80</v>
      </c>
      <c r="L18" s="166">
        <v>60</v>
      </c>
      <c r="M18" s="166">
        <v>78</v>
      </c>
      <c r="N18" s="166">
        <v>95</v>
      </c>
      <c r="O18" s="166">
        <v>60</v>
      </c>
      <c r="P18" s="166">
        <v>60</v>
      </c>
      <c r="Q18" s="166">
        <v>60</v>
      </c>
      <c r="R18" s="166">
        <v>62</v>
      </c>
      <c r="S18" s="166">
        <v>90</v>
      </c>
      <c r="T18" s="166"/>
      <c r="U18" s="166"/>
      <c r="V18" s="166"/>
      <c r="W18" s="166">
        <v>60</v>
      </c>
      <c r="X18" s="166">
        <v>91</v>
      </c>
      <c r="Y18" s="166">
        <v>76</v>
      </c>
      <c r="Z18" s="166">
        <v>63</v>
      </c>
      <c r="AA18" s="166">
        <v>60</v>
      </c>
      <c r="AB18" s="166">
        <v>60</v>
      </c>
      <c r="AC18" s="166">
        <v>46</v>
      </c>
      <c r="AD18" s="166"/>
      <c r="AE18" s="166"/>
      <c r="AF18" s="166"/>
      <c r="AG18" s="166">
        <v>61</v>
      </c>
      <c r="AH18" s="166"/>
      <c r="AI18" s="166">
        <v>65</v>
      </c>
      <c r="AJ18" s="166">
        <v>76</v>
      </c>
      <c r="AK18" s="166">
        <v>84</v>
      </c>
      <c r="AL18" s="166"/>
      <c r="AM18" s="166"/>
      <c r="AN18" s="166"/>
      <c r="AO18" s="166">
        <v>60</v>
      </c>
      <c r="AP18" s="166"/>
      <c r="AQ18" s="166">
        <v>75</v>
      </c>
      <c r="AR18" s="166">
        <v>60</v>
      </c>
      <c r="AS18" s="166">
        <v>74</v>
      </c>
      <c r="AT18" s="166">
        <v>63</v>
      </c>
      <c r="AU18" s="166">
        <v>71</v>
      </c>
      <c r="AV18" s="326"/>
      <c r="AW18" s="326"/>
      <c r="AX18" s="326"/>
      <c r="AY18" s="326"/>
      <c r="AZ18" s="40">
        <f t="shared" si="0"/>
        <v>72.666666666666671</v>
      </c>
      <c r="BA18" s="40">
        <f t="shared" si="1"/>
        <v>68.833333333333329</v>
      </c>
      <c r="BB18" s="40">
        <f t="shared" si="2"/>
        <v>71.714285714285708</v>
      </c>
      <c r="BC18" s="40" t="str">
        <f t="shared" si="3"/>
        <v>Нет п/оц.</v>
      </c>
      <c r="BD18" s="167" t="str">
        <f t="shared" si="4"/>
        <v>Нет п/оц.</v>
      </c>
      <c r="BE18" s="24">
        <f t="shared" si="5"/>
        <v>4</v>
      </c>
      <c r="BF18" s="24">
        <f t="shared" si="6"/>
        <v>6</v>
      </c>
      <c r="BG18" s="24">
        <f t="shared" si="7"/>
        <v>14</v>
      </c>
      <c r="BH18" s="24">
        <f t="shared" si="8"/>
        <v>24</v>
      </c>
      <c r="BI18" s="25">
        <f t="shared" si="9"/>
        <v>16.666666666666664</v>
      </c>
    </row>
    <row r="19" spans="1:61" ht="18" customHeight="1" x14ac:dyDescent="0.25">
      <c r="A19" s="162"/>
      <c r="B19" s="163" t="s">
        <v>318</v>
      </c>
      <c r="C19" s="168" t="s">
        <v>73</v>
      </c>
      <c r="D19" s="165" t="s">
        <v>96</v>
      </c>
      <c r="E19" s="166"/>
      <c r="F19" s="166">
        <v>66</v>
      </c>
      <c r="G19" s="166">
        <v>90</v>
      </c>
      <c r="H19" s="166">
        <v>60</v>
      </c>
      <c r="I19" s="166">
        <v>67</v>
      </c>
      <c r="J19" s="166">
        <v>87</v>
      </c>
      <c r="K19" s="166">
        <v>87</v>
      </c>
      <c r="L19" s="166">
        <v>60</v>
      </c>
      <c r="M19" s="166">
        <v>82</v>
      </c>
      <c r="N19" s="166">
        <v>94</v>
      </c>
      <c r="O19" s="166">
        <v>68</v>
      </c>
      <c r="P19" s="166">
        <v>68</v>
      </c>
      <c r="Q19" s="166">
        <v>60</v>
      </c>
      <c r="R19" s="166">
        <v>70</v>
      </c>
      <c r="S19" s="166">
        <v>98</v>
      </c>
      <c r="T19" s="166">
        <v>67</v>
      </c>
      <c r="U19" s="166"/>
      <c r="V19" s="166"/>
      <c r="W19" s="166"/>
      <c r="X19" s="166">
        <v>73</v>
      </c>
      <c r="Y19" s="166">
        <v>75</v>
      </c>
      <c r="Z19" s="166">
        <v>80</v>
      </c>
      <c r="AA19" s="166">
        <v>77</v>
      </c>
      <c r="AB19" s="166">
        <v>76</v>
      </c>
      <c r="AC19" s="166">
        <v>68</v>
      </c>
      <c r="AD19" s="166">
        <v>75</v>
      </c>
      <c r="AE19" s="166"/>
      <c r="AF19" s="166"/>
      <c r="AG19" s="166"/>
      <c r="AH19" s="166">
        <v>65</v>
      </c>
      <c r="AI19" s="166"/>
      <c r="AJ19" s="166">
        <v>80</v>
      </c>
      <c r="AK19" s="166">
        <v>99</v>
      </c>
      <c r="AL19" s="166"/>
      <c r="AM19" s="166"/>
      <c r="AN19" s="166"/>
      <c r="AO19" s="166"/>
      <c r="AP19" s="166">
        <v>60</v>
      </c>
      <c r="AQ19" s="166">
        <v>76</v>
      </c>
      <c r="AR19" s="166">
        <v>82</v>
      </c>
      <c r="AS19" s="166">
        <v>72</v>
      </c>
      <c r="AT19" s="166">
        <v>92</v>
      </c>
      <c r="AU19" s="166">
        <v>90</v>
      </c>
      <c r="AV19" s="326"/>
      <c r="AW19" s="326"/>
      <c r="AX19" s="326"/>
      <c r="AY19" s="326"/>
      <c r="AZ19" s="40">
        <f t="shared" si="0"/>
        <v>76.166666666666671</v>
      </c>
      <c r="BA19" s="40">
        <f t="shared" si="1"/>
        <v>72</v>
      </c>
      <c r="BB19" s="40">
        <f t="shared" si="2"/>
        <v>77.142857142857139</v>
      </c>
      <c r="BC19" s="40">
        <f t="shared" si="3"/>
        <v>77.166666666666671</v>
      </c>
      <c r="BD19" s="167">
        <f t="shared" si="4"/>
        <v>76.258064516129039</v>
      </c>
      <c r="BE19" s="24">
        <f t="shared" si="5"/>
        <v>4</v>
      </c>
      <c r="BF19" s="24">
        <f t="shared" si="6"/>
        <v>9</v>
      </c>
      <c r="BG19" s="24">
        <f t="shared" si="7"/>
        <v>12</v>
      </c>
      <c r="BH19" s="24">
        <f t="shared" si="8"/>
        <v>25</v>
      </c>
      <c r="BI19" s="25">
        <f t="shared" si="9"/>
        <v>16</v>
      </c>
    </row>
    <row r="20" spans="1:61" ht="18" customHeight="1" x14ac:dyDescent="0.25">
      <c r="A20" s="162"/>
      <c r="B20" s="163" t="s">
        <v>319</v>
      </c>
      <c r="C20" s="168" t="s">
        <v>73</v>
      </c>
      <c r="D20" s="165" t="s">
        <v>96</v>
      </c>
      <c r="E20" s="166"/>
      <c r="F20" s="166">
        <v>60</v>
      </c>
      <c r="G20" s="166">
        <v>90</v>
      </c>
      <c r="H20" s="166">
        <v>71</v>
      </c>
      <c r="I20" s="166">
        <v>67</v>
      </c>
      <c r="J20" s="166">
        <v>95</v>
      </c>
      <c r="K20" s="166">
        <v>95</v>
      </c>
      <c r="L20" s="166">
        <v>60</v>
      </c>
      <c r="M20" s="166">
        <v>82</v>
      </c>
      <c r="N20" s="166">
        <v>80</v>
      </c>
      <c r="O20" s="166">
        <v>60</v>
      </c>
      <c r="P20" s="166">
        <v>60</v>
      </c>
      <c r="Q20" s="166">
        <v>60</v>
      </c>
      <c r="R20" s="166">
        <v>90</v>
      </c>
      <c r="S20" s="166">
        <v>99</v>
      </c>
      <c r="T20" s="166">
        <v>74</v>
      </c>
      <c r="U20" s="166"/>
      <c r="V20" s="166"/>
      <c r="W20" s="166"/>
      <c r="X20" s="166">
        <v>90</v>
      </c>
      <c r="Y20" s="166">
        <v>75</v>
      </c>
      <c r="Z20" s="166">
        <v>77</v>
      </c>
      <c r="AA20" s="166">
        <v>94</v>
      </c>
      <c r="AB20" s="166">
        <v>76</v>
      </c>
      <c r="AC20" s="166">
        <v>94</v>
      </c>
      <c r="AD20" s="166">
        <v>75</v>
      </c>
      <c r="AE20" s="166"/>
      <c r="AF20" s="166"/>
      <c r="AG20" s="166"/>
      <c r="AH20" s="166"/>
      <c r="AI20" s="166">
        <v>60</v>
      </c>
      <c r="AJ20" s="166">
        <v>77</v>
      </c>
      <c r="AK20" s="166">
        <v>94</v>
      </c>
      <c r="AL20" s="166"/>
      <c r="AM20" s="166"/>
      <c r="AN20" s="166"/>
      <c r="AO20" s="166"/>
      <c r="AP20" s="166">
        <v>82</v>
      </c>
      <c r="AQ20" s="166">
        <v>73</v>
      </c>
      <c r="AR20" s="166">
        <v>67</v>
      </c>
      <c r="AS20" s="166">
        <v>60</v>
      </c>
      <c r="AT20" s="166">
        <v>88</v>
      </c>
      <c r="AU20" s="166">
        <v>82</v>
      </c>
      <c r="AV20" s="326"/>
      <c r="AW20" s="326"/>
      <c r="AX20" s="326"/>
      <c r="AY20" s="326"/>
      <c r="AZ20" s="40">
        <f t="shared" si="0"/>
        <v>79.666666666666671</v>
      </c>
      <c r="BA20" s="40">
        <f t="shared" si="1"/>
        <v>67</v>
      </c>
      <c r="BB20" s="40">
        <f t="shared" si="2"/>
        <v>85.571428571428569</v>
      </c>
      <c r="BC20" s="40">
        <f t="shared" si="3"/>
        <v>79.333333333333329</v>
      </c>
      <c r="BD20" s="167">
        <f t="shared" si="4"/>
        <v>77.645161290322577</v>
      </c>
      <c r="BE20" s="24">
        <f t="shared" si="5"/>
        <v>9</v>
      </c>
      <c r="BF20" s="24">
        <f t="shared" si="6"/>
        <v>8</v>
      </c>
      <c r="BG20" s="24">
        <f t="shared" si="7"/>
        <v>8</v>
      </c>
      <c r="BH20" s="24">
        <f t="shared" si="8"/>
        <v>25</v>
      </c>
      <c r="BI20" s="25">
        <f t="shared" si="9"/>
        <v>36</v>
      </c>
    </row>
    <row r="21" spans="1:61" ht="18" customHeight="1" x14ac:dyDescent="0.25">
      <c r="A21" s="162"/>
      <c r="B21" s="163" t="s">
        <v>320</v>
      </c>
      <c r="C21" s="168"/>
      <c r="D21" s="165" t="s">
        <v>96</v>
      </c>
      <c r="E21" s="166"/>
      <c r="F21" s="166">
        <v>85</v>
      </c>
      <c r="G21" s="166">
        <v>90</v>
      </c>
      <c r="H21" s="166">
        <v>82</v>
      </c>
      <c r="I21" s="166">
        <v>84</v>
      </c>
      <c r="J21" s="166">
        <v>95</v>
      </c>
      <c r="K21" s="166">
        <v>95</v>
      </c>
      <c r="L21" s="166">
        <v>73</v>
      </c>
      <c r="M21" s="166">
        <v>92</v>
      </c>
      <c r="N21" s="166">
        <v>97</v>
      </c>
      <c r="O21" s="166">
        <v>87</v>
      </c>
      <c r="P21" s="166">
        <v>96</v>
      </c>
      <c r="Q21" s="166">
        <v>94</v>
      </c>
      <c r="R21" s="166">
        <v>98</v>
      </c>
      <c r="S21" s="166">
        <v>99</v>
      </c>
      <c r="T21" s="166">
        <v>74</v>
      </c>
      <c r="U21" s="166">
        <v>60</v>
      </c>
      <c r="V21" s="166"/>
      <c r="W21" s="166"/>
      <c r="X21" s="166">
        <v>99</v>
      </c>
      <c r="Y21" s="166">
        <v>90</v>
      </c>
      <c r="Z21" s="166">
        <v>90</v>
      </c>
      <c r="AA21" s="166">
        <v>78</v>
      </c>
      <c r="AB21" s="166">
        <v>94</v>
      </c>
      <c r="AC21" s="166">
        <v>94</v>
      </c>
      <c r="AD21" s="166"/>
      <c r="AE21" s="166"/>
      <c r="AF21" s="166"/>
      <c r="AG21" s="166">
        <v>83</v>
      </c>
      <c r="AH21" s="166">
        <v>92</v>
      </c>
      <c r="AI21" s="166"/>
      <c r="AJ21" s="166">
        <v>90</v>
      </c>
      <c r="AK21" s="166">
        <v>98</v>
      </c>
      <c r="AL21" s="166"/>
      <c r="AM21" s="166"/>
      <c r="AN21" s="166"/>
      <c r="AO21" s="166">
        <v>84</v>
      </c>
      <c r="AP21" s="166"/>
      <c r="AQ21" s="166">
        <v>97</v>
      </c>
      <c r="AR21" s="166">
        <v>98</v>
      </c>
      <c r="AS21" s="166">
        <v>86</v>
      </c>
      <c r="AT21" s="166">
        <v>95</v>
      </c>
      <c r="AU21" s="166">
        <v>99</v>
      </c>
      <c r="AV21" s="326"/>
      <c r="AW21" s="326"/>
      <c r="AX21" s="326"/>
      <c r="AY21" s="326"/>
      <c r="AZ21" s="40">
        <f t="shared" si="0"/>
        <v>88.5</v>
      </c>
      <c r="BA21" s="40">
        <f t="shared" si="1"/>
        <v>89.833333333333329</v>
      </c>
      <c r="BB21" s="40">
        <f t="shared" si="2"/>
        <v>86</v>
      </c>
      <c r="BC21" s="40">
        <f t="shared" si="3"/>
        <v>91.833333333333329</v>
      </c>
      <c r="BD21" s="167">
        <f t="shared" si="4"/>
        <v>89.625</v>
      </c>
      <c r="BE21" s="24">
        <f t="shared" si="5"/>
        <v>17</v>
      </c>
      <c r="BF21" s="24">
        <f t="shared" si="6"/>
        <v>7</v>
      </c>
      <c r="BG21" s="24">
        <f t="shared" si="7"/>
        <v>2</v>
      </c>
      <c r="BH21" s="24">
        <f t="shared" si="8"/>
        <v>26</v>
      </c>
      <c r="BI21" s="25">
        <f t="shared" si="9"/>
        <v>65.384615384615387</v>
      </c>
    </row>
    <row r="22" spans="1:61" ht="18" customHeight="1" x14ac:dyDescent="0.25">
      <c r="A22" s="162"/>
      <c r="B22" s="163" t="s">
        <v>321</v>
      </c>
      <c r="C22" s="168" t="s">
        <v>73</v>
      </c>
      <c r="D22" s="165" t="s">
        <v>96</v>
      </c>
      <c r="E22" s="166"/>
      <c r="F22" s="166">
        <v>64</v>
      </c>
      <c r="G22" s="166">
        <v>90</v>
      </c>
      <c r="H22" s="166">
        <v>60</v>
      </c>
      <c r="I22" s="166">
        <v>67</v>
      </c>
      <c r="J22" s="166">
        <v>80</v>
      </c>
      <c r="K22" s="166">
        <v>80</v>
      </c>
      <c r="L22" s="166">
        <v>74</v>
      </c>
      <c r="M22" s="166">
        <v>82</v>
      </c>
      <c r="N22" s="166">
        <v>100</v>
      </c>
      <c r="O22" s="166">
        <v>72</v>
      </c>
      <c r="P22" s="166">
        <v>75</v>
      </c>
      <c r="Q22" s="166">
        <v>68</v>
      </c>
      <c r="R22" s="166">
        <v>92</v>
      </c>
      <c r="S22" s="166">
        <v>98</v>
      </c>
      <c r="T22" s="166"/>
      <c r="U22" s="166"/>
      <c r="V22" s="166"/>
      <c r="W22" s="166">
        <v>80</v>
      </c>
      <c r="X22" s="166">
        <v>97</v>
      </c>
      <c r="Y22" s="166">
        <v>70</v>
      </c>
      <c r="Z22" s="166">
        <v>87</v>
      </c>
      <c r="AA22" s="166">
        <v>90</v>
      </c>
      <c r="AB22" s="166">
        <v>95</v>
      </c>
      <c r="AC22" s="166">
        <v>99</v>
      </c>
      <c r="AD22" s="166"/>
      <c r="AE22" s="166">
        <v>60</v>
      </c>
      <c r="AF22" s="166"/>
      <c r="AG22" s="166"/>
      <c r="AH22" s="166"/>
      <c r="AI22" s="166">
        <v>77</v>
      </c>
      <c r="AJ22" s="166">
        <v>93</v>
      </c>
      <c r="AK22" s="166">
        <v>99</v>
      </c>
      <c r="AL22" s="166"/>
      <c r="AM22" s="166"/>
      <c r="AN22" s="166"/>
      <c r="AO22" s="166">
        <v>74</v>
      </c>
      <c r="AP22" s="166"/>
      <c r="AQ22" s="166">
        <v>98</v>
      </c>
      <c r="AR22" s="166">
        <v>98</v>
      </c>
      <c r="AS22" s="166">
        <v>92</v>
      </c>
      <c r="AT22" s="166">
        <v>94</v>
      </c>
      <c r="AU22" s="166">
        <v>99</v>
      </c>
      <c r="AV22" s="326"/>
      <c r="AW22" s="326"/>
      <c r="AX22" s="326"/>
      <c r="AY22" s="326"/>
      <c r="AZ22" s="40">
        <f t="shared" si="0"/>
        <v>73.5</v>
      </c>
      <c r="BA22" s="40">
        <f t="shared" si="1"/>
        <v>78.5</v>
      </c>
      <c r="BB22" s="40">
        <f t="shared" si="2"/>
        <v>87.714285714285708</v>
      </c>
      <c r="BC22" s="40">
        <f t="shared" si="3"/>
        <v>87.166666666666671</v>
      </c>
      <c r="BD22" s="167">
        <f t="shared" si="4"/>
        <v>84</v>
      </c>
      <c r="BE22" s="24">
        <f t="shared" si="5"/>
        <v>10</v>
      </c>
      <c r="BF22" s="24">
        <f t="shared" si="6"/>
        <v>8</v>
      </c>
      <c r="BG22" s="24">
        <f t="shared" si="7"/>
        <v>7</v>
      </c>
      <c r="BH22" s="24">
        <f t="shared" si="8"/>
        <v>25</v>
      </c>
      <c r="BI22" s="25">
        <f t="shared" si="9"/>
        <v>40</v>
      </c>
    </row>
    <row r="23" spans="1:61" ht="18" customHeight="1" x14ac:dyDescent="0.25">
      <c r="A23" s="162"/>
      <c r="B23" s="163" t="s">
        <v>322</v>
      </c>
      <c r="C23" s="168" t="s">
        <v>73</v>
      </c>
      <c r="D23" s="165" t="s">
        <v>96</v>
      </c>
      <c r="E23" s="166"/>
      <c r="F23" s="166">
        <v>74</v>
      </c>
      <c r="G23" s="166">
        <v>90</v>
      </c>
      <c r="H23" s="166">
        <v>60</v>
      </c>
      <c r="I23" s="166">
        <v>74</v>
      </c>
      <c r="J23" s="166">
        <v>80</v>
      </c>
      <c r="K23" s="166">
        <v>80</v>
      </c>
      <c r="L23" s="166">
        <v>68</v>
      </c>
      <c r="M23" s="166">
        <v>84</v>
      </c>
      <c r="N23" s="166">
        <v>100</v>
      </c>
      <c r="O23" s="166">
        <v>75</v>
      </c>
      <c r="P23" s="166">
        <v>91</v>
      </c>
      <c r="Q23" s="166">
        <v>67</v>
      </c>
      <c r="R23" s="166">
        <v>84</v>
      </c>
      <c r="S23" s="166">
        <v>90</v>
      </c>
      <c r="T23" s="166"/>
      <c r="U23" s="166"/>
      <c r="V23" s="166"/>
      <c r="W23" s="166">
        <v>82</v>
      </c>
      <c r="X23" s="166">
        <v>88</v>
      </c>
      <c r="Y23" s="166">
        <v>90</v>
      </c>
      <c r="Z23" s="166">
        <v>92</v>
      </c>
      <c r="AA23" s="166">
        <v>78</v>
      </c>
      <c r="AB23" s="166">
        <v>83</v>
      </c>
      <c r="AC23" s="166">
        <v>83</v>
      </c>
      <c r="AD23" s="166"/>
      <c r="AE23" s="166"/>
      <c r="AF23" s="166"/>
      <c r="AG23" s="166">
        <v>98</v>
      </c>
      <c r="AH23" s="166"/>
      <c r="AI23" s="166">
        <v>90</v>
      </c>
      <c r="AJ23" s="166">
        <v>87</v>
      </c>
      <c r="AK23" s="166">
        <v>99</v>
      </c>
      <c r="AL23" s="166"/>
      <c r="AM23" s="166"/>
      <c r="AN23" s="166"/>
      <c r="AO23" s="166">
        <v>90</v>
      </c>
      <c r="AP23" s="166"/>
      <c r="AQ23" s="166">
        <v>95</v>
      </c>
      <c r="AR23" s="166">
        <v>98</v>
      </c>
      <c r="AS23" s="166">
        <v>82</v>
      </c>
      <c r="AT23" s="166">
        <v>92</v>
      </c>
      <c r="AU23" s="166">
        <v>99</v>
      </c>
      <c r="AV23" s="326"/>
      <c r="AW23" s="326"/>
      <c r="AX23" s="326"/>
      <c r="AY23" s="326"/>
      <c r="AZ23" s="40">
        <f t="shared" si="0"/>
        <v>76.333333333333329</v>
      </c>
      <c r="BA23" s="40">
        <f t="shared" si="1"/>
        <v>80.833333333333329</v>
      </c>
      <c r="BB23" s="40">
        <f t="shared" si="2"/>
        <v>86.285714285714292</v>
      </c>
      <c r="BC23" s="40">
        <f t="shared" si="3"/>
        <v>90</v>
      </c>
      <c r="BD23" s="167">
        <f t="shared" si="4"/>
        <v>85.258064516129039</v>
      </c>
      <c r="BE23" s="24">
        <f t="shared" si="5"/>
        <v>9</v>
      </c>
      <c r="BF23" s="24">
        <f t="shared" si="6"/>
        <v>13</v>
      </c>
      <c r="BG23" s="24">
        <f t="shared" si="7"/>
        <v>3</v>
      </c>
      <c r="BH23" s="24">
        <f t="shared" si="8"/>
        <v>25</v>
      </c>
      <c r="BI23" s="25">
        <f t="shared" si="9"/>
        <v>36</v>
      </c>
    </row>
    <row r="24" spans="1:61" ht="18" customHeight="1" x14ac:dyDescent="0.25">
      <c r="A24" s="162"/>
      <c r="B24" s="163" t="s">
        <v>323</v>
      </c>
      <c r="C24" s="168" t="s">
        <v>73</v>
      </c>
      <c r="D24" s="165" t="s">
        <v>96</v>
      </c>
      <c r="E24" s="166"/>
      <c r="F24" s="166">
        <v>76</v>
      </c>
      <c r="G24" s="166">
        <v>90</v>
      </c>
      <c r="H24" s="166">
        <v>76</v>
      </c>
      <c r="I24" s="166">
        <v>76</v>
      </c>
      <c r="J24" s="166">
        <v>85</v>
      </c>
      <c r="K24" s="166">
        <v>85</v>
      </c>
      <c r="L24" s="166">
        <v>75</v>
      </c>
      <c r="M24" s="166">
        <v>83</v>
      </c>
      <c r="N24" s="166">
        <v>75</v>
      </c>
      <c r="O24" s="166">
        <v>87</v>
      </c>
      <c r="P24" s="166">
        <v>77</v>
      </c>
      <c r="Q24" s="166">
        <v>70</v>
      </c>
      <c r="R24" s="166">
        <v>86</v>
      </c>
      <c r="S24" s="166">
        <v>90</v>
      </c>
      <c r="T24" s="166"/>
      <c r="U24" s="166"/>
      <c r="V24" s="166">
        <v>88</v>
      </c>
      <c r="W24" s="166"/>
      <c r="X24" s="166">
        <v>92</v>
      </c>
      <c r="Y24" s="166">
        <v>90</v>
      </c>
      <c r="Z24" s="166">
        <v>83</v>
      </c>
      <c r="AA24" s="166">
        <v>85</v>
      </c>
      <c r="AB24" s="166">
        <v>84</v>
      </c>
      <c r="AC24" s="166">
        <v>91</v>
      </c>
      <c r="AD24" s="166"/>
      <c r="AE24" s="166"/>
      <c r="AF24" s="166"/>
      <c r="AG24" s="166">
        <v>65</v>
      </c>
      <c r="AH24" s="166"/>
      <c r="AI24" s="166">
        <v>72</v>
      </c>
      <c r="AJ24" s="166">
        <v>86</v>
      </c>
      <c r="AK24" s="166">
        <v>92</v>
      </c>
      <c r="AL24" s="166"/>
      <c r="AM24" s="166"/>
      <c r="AN24" s="166"/>
      <c r="AO24" s="166">
        <v>74</v>
      </c>
      <c r="AP24" s="166"/>
      <c r="AQ24" s="166">
        <v>82</v>
      </c>
      <c r="AR24" s="166">
        <v>79</v>
      </c>
      <c r="AS24" s="166">
        <v>94</v>
      </c>
      <c r="AT24" s="166">
        <v>89</v>
      </c>
      <c r="AU24" s="166">
        <v>95</v>
      </c>
      <c r="AV24" s="326"/>
      <c r="AW24" s="326"/>
      <c r="AX24" s="326"/>
      <c r="AY24" s="326"/>
      <c r="AZ24" s="40">
        <f t="shared" si="0"/>
        <v>81.333333333333329</v>
      </c>
      <c r="BA24" s="40">
        <f t="shared" si="1"/>
        <v>77.833333333333329</v>
      </c>
      <c r="BB24" s="40">
        <f t="shared" si="2"/>
        <v>87.714285714285708</v>
      </c>
      <c r="BC24" s="40">
        <f t="shared" si="3"/>
        <v>81.666666666666671</v>
      </c>
      <c r="BD24" s="167">
        <f t="shared" si="4"/>
        <v>82.967741935483872</v>
      </c>
      <c r="BE24" s="24">
        <f t="shared" si="5"/>
        <v>6</v>
      </c>
      <c r="BF24" s="24">
        <f t="shared" si="6"/>
        <v>16</v>
      </c>
      <c r="BG24" s="24">
        <f t="shared" si="7"/>
        <v>3</v>
      </c>
      <c r="BH24" s="24">
        <f t="shared" si="8"/>
        <v>25</v>
      </c>
      <c r="BI24" s="25">
        <f t="shared" si="9"/>
        <v>24</v>
      </c>
    </row>
    <row r="25" spans="1:61" ht="18" customHeight="1" x14ac:dyDescent="0.25">
      <c r="A25" s="162"/>
      <c r="B25" s="163" t="s">
        <v>324</v>
      </c>
      <c r="C25" s="168"/>
      <c r="D25" s="165" t="s">
        <v>96</v>
      </c>
      <c r="E25" s="166"/>
      <c r="F25" s="166">
        <v>75</v>
      </c>
      <c r="G25" s="166">
        <v>95</v>
      </c>
      <c r="H25" s="166">
        <v>75</v>
      </c>
      <c r="I25" s="166">
        <v>84</v>
      </c>
      <c r="J25" s="166">
        <v>87</v>
      </c>
      <c r="K25" s="166">
        <v>87</v>
      </c>
      <c r="L25" s="166">
        <v>79</v>
      </c>
      <c r="M25" s="166">
        <v>89</v>
      </c>
      <c r="N25" s="166">
        <v>93</v>
      </c>
      <c r="O25" s="166">
        <v>84</v>
      </c>
      <c r="P25" s="166">
        <v>94</v>
      </c>
      <c r="Q25" s="166">
        <v>77</v>
      </c>
      <c r="R25" s="166">
        <v>93</v>
      </c>
      <c r="S25" s="166">
        <v>99</v>
      </c>
      <c r="T25" s="166">
        <v>75</v>
      </c>
      <c r="U25" s="166"/>
      <c r="V25" s="166"/>
      <c r="W25" s="166"/>
      <c r="X25" s="166">
        <v>91</v>
      </c>
      <c r="Y25" s="166">
        <v>75</v>
      </c>
      <c r="Z25" s="166">
        <v>83</v>
      </c>
      <c r="AA25" s="166">
        <v>85</v>
      </c>
      <c r="AB25" s="166">
        <v>65</v>
      </c>
      <c r="AC25" s="166">
        <v>94</v>
      </c>
      <c r="AD25" s="166"/>
      <c r="AE25" s="166"/>
      <c r="AF25" s="166">
        <v>74</v>
      </c>
      <c r="AG25" s="166"/>
      <c r="AH25" s="166"/>
      <c r="AI25" s="166">
        <v>82</v>
      </c>
      <c r="AJ25" s="166">
        <v>80</v>
      </c>
      <c r="AK25" s="166">
        <v>90</v>
      </c>
      <c r="AL25" s="166"/>
      <c r="AM25" s="166"/>
      <c r="AN25" s="166">
        <v>60</v>
      </c>
      <c r="AO25" s="166"/>
      <c r="AP25" s="166"/>
      <c r="AQ25" s="166">
        <v>75</v>
      </c>
      <c r="AR25" s="166">
        <v>90</v>
      </c>
      <c r="AS25" s="166">
        <v>88</v>
      </c>
      <c r="AT25" s="166">
        <v>94</v>
      </c>
      <c r="AU25" s="166">
        <v>94</v>
      </c>
      <c r="AV25" s="326"/>
      <c r="AW25" s="326"/>
      <c r="AX25" s="326"/>
      <c r="AY25" s="326"/>
      <c r="AZ25" s="40">
        <f t="shared" si="0"/>
        <v>83.833333333333329</v>
      </c>
      <c r="BA25" s="40">
        <f t="shared" si="1"/>
        <v>86</v>
      </c>
      <c r="BB25" s="40">
        <f t="shared" si="2"/>
        <v>85.857142857142861</v>
      </c>
      <c r="BC25" s="40">
        <f t="shared" si="3"/>
        <v>80.833333333333329</v>
      </c>
      <c r="BD25" s="167">
        <f t="shared" si="4"/>
        <v>84.064516129032256</v>
      </c>
      <c r="BE25" s="24">
        <f t="shared" si="5"/>
        <v>8</v>
      </c>
      <c r="BF25" s="24">
        <f t="shared" si="6"/>
        <v>16</v>
      </c>
      <c r="BG25" s="24">
        <f t="shared" si="7"/>
        <v>1</v>
      </c>
      <c r="BH25" s="24">
        <f t="shared" si="8"/>
        <v>25</v>
      </c>
      <c r="BI25" s="25">
        <f t="shared" si="9"/>
        <v>32</v>
      </c>
    </row>
    <row r="26" spans="1:61" ht="18" customHeight="1" x14ac:dyDescent="0.25">
      <c r="A26" s="162"/>
      <c r="B26" s="163" t="s">
        <v>325</v>
      </c>
      <c r="C26" s="168" t="s">
        <v>73</v>
      </c>
      <c r="D26" s="165" t="s">
        <v>96</v>
      </c>
      <c r="E26" s="166"/>
      <c r="F26" s="166">
        <v>70</v>
      </c>
      <c r="G26" s="166">
        <v>95</v>
      </c>
      <c r="H26" s="166">
        <v>66</v>
      </c>
      <c r="I26" s="166">
        <v>74</v>
      </c>
      <c r="J26" s="166">
        <v>90</v>
      </c>
      <c r="K26" s="166">
        <v>90</v>
      </c>
      <c r="L26" s="166">
        <v>71</v>
      </c>
      <c r="M26" s="166">
        <v>79</v>
      </c>
      <c r="N26" s="166">
        <v>93</v>
      </c>
      <c r="O26" s="166">
        <v>80</v>
      </c>
      <c r="P26" s="166">
        <v>80</v>
      </c>
      <c r="Q26" s="166">
        <v>60</v>
      </c>
      <c r="R26" s="166">
        <v>70</v>
      </c>
      <c r="S26" s="166">
        <v>90</v>
      </c>
      <c r="T26" s="166"/>
      <c r="U26" s="166"/>
      <c r="V26" s="166"/>
      <c r="W26" s="166">
        <v>64</v>
      </c>
      <c r="X26" s="166">
        <v>68</v>
      </c>
      <c r="Y26" s="166">
        <v>74</v>
      </c>
      <c r="Z26" s="166">
        <v>70</v>
      </c>
      <c r="AA26" s="166">
        <v>61</v>
      </c>
      <c r="AB26" s="166">
        <v>74</v>
      </c>
      <c r="AC26" s="166">
        <v>95</v>
      </c>
      <c r="AD26" s="166">
        <v>87</v>
      </c>
      <c r="AE26" s="166"/>
      <c r="AF26" s="166"/>
      <c r="AG26" s="166"/>
      <c r="AH26" s="166">
        <v>82</v>
      </c>
      <c r="AI26" s="166"/>
      <c r="AJ26" s="166">
        <v>81</v>
      </c>
      <c r="AK26" s="166">
        <v>96</v>
      </c>
      <c r="AL26" s="166"/>
      <c r="AM26" s="166"/>
      <c r="AN26" s="166"/>
      <c r="AO26" s="166"/>
      <c r="AP26" s="166">
        <v>75</v>
      </c>
      <c r="AQ26" s="166">
        <v>76</v>
      </c>
      <c r="AR26" s="166">
        <v>93</v>
      </c>
      <c r="AS26" s="166">
        <v>87</v>
      </c>
      <c r="AT26" s="166">
        <v>92</v>
      </c>
      <c r="AU26" s="166">
        <v>98</v>
      </c>
      <c r="AV26" s="326"/>
      <c r="AW26" s="326"/>
      <c r="AX26" s="326"/>
      <c r="AY26" s="326"/>
      <c r="AZ26" s="40">
        <f t="shared" si="0"/>
        <v>80.833333333333329</v>
      </c>
      <c r="BA26" s="40">
        <f t="shared" si="1"/>
        <v>77.166666666666671</v>
      </c>
      <c r="BB26" s="40">
        <f t="shared" si="2"/>
        <v>71</v>
      </c>
      <c r="BC26" s="40">
        <f t="shared" si="3"/>
        <v>85.833333333333329</v>
      </c>
      <c r="BD26" s="167">
        <f t="shared" si="4"/>
        <v>80.032258064516128</v>
      </c>
      <c r="BE26" s="24">
        <f t="shared" si="5"/>
        <v>7</v>
      </c>
      <c r="BF26" s="24">
        <f t="shared" si="6"/>
        <v>9</v>
      </c>
      <c r="BG26" s="24">
        <f t="shared" si="7"/>
        <v>9</v>
      </c>
      <c r="BH26" s="24">
        <f t="shared" si="8"/>
        <v>25</v>
      </c>
      <c r="BI26" s="25">
        <f t="shared" si="9"/>
        <v>28.000000000000004</v>
      </c>
    </row>
    <row r="27" spans="1:61" ht="18" customHeight="1" x14ac:dyDescent="0.25">
      <c r="A27" s="162"/>
      <c r="B27" s="163" t="s">
        <v>326</v>
      </c>
      <c r="C27" s="168" t="s">
        <v>73</v>
      </c>
      <c r="D27" s="165" t="s">
        <v>96</v>
      </c>
      <c r="E27" s="166"/>
      <c r="F27" s="166">
        <v>60</v>
      </c>
      <c r="G27" s="166">
        <v>90</v>
      </c>
      <c r="H27" s="166">
        <v>60</v>
      </c>
      <c r="I27" s="166">
        <v>67</v>
      </c>
      <c r="J27" s="166">
        <v>80</v>
      </c>
      <c r="K27" s="166">
        <v>80</v>
      </c>
      <c r="L27" s="166">
        <v>60</v>
      </c>
      <c r="M27" s="166">
        <v>76</v>
      </c>
      <c r="N27" s="166">
        <v>94</v>
      </c>
      <c r="O27" s="166">
        <v>60</v>
      </c>
      <c r="P27" s="166">
        <v>60</v>
      </c>
      <c r="Q27" s="166">
        <v>60</v>
      </c>
      <c r="R27" s="166">
        <v>93</v>
      </c>
      <c r="S27" s="166">
        <v>99</v>
      </c>
      <c r="T27" s="166"/>
      <c r="U27" s="166"/>
      <c r="V27" s="166"/>
      <c r="W27" s="166">
        <v>78</v>
      </c>
      <c r="X27" s="166">
        <v>91</v>
      </c>
      <c r="Y27" s="166">
        <v>82</v>
      </c>
      <c r="Z27" s="166">
        <v>85</v>
      </c>
      <c r="AA27" s="166">
        <v>78</v>
      </c>
      <c r="AB27" s="166">
        <v>60</v>
      </c>
      <c r="AC27" s="166">
        <v>74</v>
      </c>
      <c r="AD27" s="166"/>
      <c r="AE27" s="166"/>
      <c r="AF27" s="166"/>
      <c r="AG27" s="166">
        <v>68</v>
      </c>
      <c r="AH27" s="166"/>
      <c r="AI27" s="166">
        <v>60</v>
      </c>
      <c r="AJ27" s="166">
        <v>78</v>
      </c>
      <c r="AK27" s="166">
        <v>84</v>
      </c>
      <c r="AL27" s="166"/>
      <c r="AM27" s="166"/>
      <c r="AN27" s="166"/>
      <c r="AO27" s="166">
        <v>60</v>
      </c>
      <c r="AP27" s="166"/>
      <c r="AQ27" s="166">
        <v>61</v>
      </c>
      <c r="AR27" s="166">
        <v>76</v>
      </c>
      <c r="AS27" s="166">
        <v>61</v>
      </c>
      <c r="AT27" s="166">
        <v>83</v>
      </c>
      <c r="AU27" s="166">
        <v>71</v>
      </c>
      <c r="AV27" s="326"/>
      <c r="AW27" s="326"/>
      <c r="AX27" s="326"/>
      <c r="AY27" s="326"/>
      <c r="AZ27" s="40">
        <f t="shared" si="0"/>
        <v>72.833333333333329</v>
      </c>
      <c r="BA27" s="40">
        <f t="shared" si="1"/>
        <v>68.333333333333329</v>
      </c>
      <c r="BB27" s="40">
        <f t="shared" si="2"/>
        <v>86.571428571428569</v>
      </c>
      <c r="BC27" s="40">
        <f t="shared" si="3"/>
        <v>70.666666666666671</v>
      </c>
      <c r="BD27" s="167">
        <f t="shared" si="4"/>
        <v>73.838709677419359</v>
      </c>
      <c r="BE27" s="24">
        <f t="shared" si="5"/>
        <v>5</v>
      </c>
      <c r="BF27" s="24">
        <f t="shared" si="6"/>
        <v>10</v>
      </c>
      <c r="BG27" s="24">
        <f t="shared" si="7"/>
        <v>10</v>
      </c>
      <c r="BH27" s="24">
        <f t="shared" si="8"/>
        <v>25</v>
      </c>
      <c r="BI27" s="25">
        <f t="shared" si="9"/>
        <v>20</v>
      </c>
    </row>
    <row r="28" spans="1:61" ht="18" customHeight="1" x14ac:dyDescent="0.25">
      <c r="A28" s="162"/>
      <c r="B28" s="163" t="s">
        <v>327</v>
      </c>
      <c r="C28" s="168" t="s">
        <v>73</v>
      </c>
      <c r="D28" s="165" t="s">
        <v>96</v>
      </c>
      <c r="E28" s="166"/>
      <c r="F28" s="166">
        <v>90</v>
      </c>
      <c r="G28" s="166">
        <v>85</v>
      </c>
      <c r="H28" s="166">
        <v>70</v>
      </c>
      <c r="I28" s="166">
        <v>76</v>
      </c>
      <c r="J28" s="166">
        <v>95</v>
      </c>
      <c r="K28" s="166">
        <v>95</v>
      </c>
      <c r="L28" s="166">
        <v>73</v>
      </c>
      <c r="M28" s="166">
        <v>90</v>
      </c>
      <c r="N28" s="166">
        <v>98</v>
      </c>
      <c r="O28" s="166">
        <v>92</v>
      </c>
      <c r="P28" s="166">
        <v>80</v>
      </c>
      <c r="Q28" s="166">
        <v>77</v>
      </c>
      <c r="R28" s="166">
        <v>95</v>
      </c>
      <c r="S28" s="166">
        <v>95</v>
      </c>
      <c r="T28" s="166"/>
      <c r="U28" s="166"/>
      <c r="V28" s="166"/>
      <c r="W28" s="166">
        <v>90</v>
      </c>
      <c r="X28" s="166">
        <v>99</v>
      </c>
      <c r="Y28" s="166">
        <v>76</v>
      </c>
      <c r="Z28" s="166">
        <v>90</v>
      </c>
      <c r="AA28" s="166">
        <v>94</v>
      </c>
      <c r="AB28" s="166">
        <v>84</v>
      </c>
      <c r="AC28" s="166">
        <v>82</v>
      </c>
      <c r="AD28" s="166"/>
      <c r="AE28" s="166"/>
      <c r="AF28" s="166"/>
      <c r="AG28" s="166">
        <v>74</v>
      </c>
      <c r="AH28" s="166"/>
      <c r="AI28" s="166">
        <v>83</v>
      </c>
      <c r="AJ28" s="166">
        <v>89</v>
      </c>
      <c r="AK28" s="166">
        <v>98</v>
      </c>
      <c r="AL28" s="166"/>
      <c r="AM28" s="166"/>
      <c r="AN28" s="166"/>
      <c r="AO28" s="166">
        <v>74</v>
      </c>
      <c r="AP28" s="166"/>
      <c r="AQ28" s="166">
        <v>94</v>
      </c>
      <c r="AR28" s="166">
        <v>99</v>
      </c>
      <c r="AS28" s="166">
        <v>78</v>
      </c>
      <c r="AT28" s="166">
        <v>88</v>
      </c>
      <c r="AU28" s="166">
        <v>98</v>
      </c>
      <c r="AV28" s="326"/>
      <c r="AW28" s="326"/>
      <c r="AX28" s="326"/>
      <c r="AY28" s="326"/>
      <c r="AZ28" s="40">
        <f t="shared" si="0"/>
        <v>85.166666666666671</v>
      </c>
      <c r="BA28" s="40">
        <f t="shared" si="1"/>
        <v>85</v>
      </c>
      <c r="BB28" s="40">
        <f t="shared" si="2"/>
        <v>91.285714285714292</v>
      </c>
      <c r="BC28" s="40">
        <f t="shared" si="3"/>
        <v>85</v>
      </c>
      <c r="BD28" s="167">
        <f t="shared" si="4"/>
        <v>87.129032258064512</v>
      </c>
      <c r="BE28" s="24">
        <f t="shared" si="5"/>
        <v>13</v>
      </c>
      <c r="BF28" s="24">
        <f t="shared" si="6"/>
        <v>10</v>
      </c>
      <c r="BG28" s="24">
        <f t="shared" si="7"/>
        <v>2</v>
      </c>
      <c r="BH28" s="24">
        <f t="shared" si="8"/>
        <v>25</v>
      </c>
      <c r="BI28" s="25">
        <f t="shared" si="9"/>
        <v>52</v>
      </c>
    </row>
    <row r="29" spans="1:61" ht="18" customHeight="1" x14ac:dyDescent="0.25">
      <c r="A29" s="162"/>
      <c r="B29" s="163" t="s">
        <v>570</v>
      </c>
      <c r="C29" s="168"/>
      <c r="D29" s="165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>
        <v>92</v>
      </c>
      <c r="AC29" s="166">
        <v>85</v>
      </c>
      <c r="AD29" s="166"/>
      <c r="AE29" s="166"/>
      <c r="AF29" s="166"/>
      <c r="AG29" s="166">
        <v>95</v>
      </c>
      <c r="AH29" s="166">
        <v>91</v>
      </c>
      <c r="AI29" s="166"/>
      <c r="AJ29" s="166">
        <v>88</v>
      </c>
      <c r="AK29" s="166">
        <v>98</v>
      </c>
      <c r="AL29" s="166">
        <v>96</v>
      </c>
      <c r="AM29" s="166"/>
      <c r="AN29" s="166"/>
      <c r="AO29" s="166"/>
      <c r="AP29" s="166"/>
      <c r="AQ29" s="166">
        <v>95</v>
      </c>
      <c r="AR29" s="166">
        <v>98</v>
      </c>
      <c r="AS29" s="166">
        <v>93</v>
      </c>
      <c r="AT29" s="166">
        <v>90</v>
      </c>
      <c r="AU29" s="166">
        <v>99</v>
      </c>
      <c r="AV29" s="326"/>
      <c r="AW29" s="326"/>
      <c r="AX29" s="326"/>
      <c r="AY29" s="326"/>
      <c r="AZ29" s="40" t="e">
        <f t="shared" si="0"/>
        <v>#DIV/0!</v>
      </c>
      <c r="BA29" s="40" t="e">
        <f t="shared" si="1"/>
        <v>#DIV/0!</v>
      </c>
      <c r="BB29" s="40" t="e">
        <f t="shared" si="2"/>
        <v>#DIV/0!</v>
      </c>
      <c r="BC29" s="40">
        <f t="shared" si="3"/>
        <v>91.5</v>
      </c>
      <c r="BD29" s="167">
        <f t="shared" si="4"/>
        <v>93.333333333333329</v>
      </c>
      <c r="BE29" s="24">
        <f t="shared" si="5"/>
        <v>4</v>
      </c>
      <c r="BF29" s="24">
        <f t="shared" si="6"/>
        <v>2</v>
      </c>
      <c r="BG29" s="24">
        <f t="shared" si="7"/>
        <v>0</v>
      </c>
      <c r="BH29" s="24">
        <f t="shared" si="8"/>
        <v>6</v>
      </c>
      <c r="BI29" s="25">
        <f t="shared" si="9"/>
        <v>66.666666666666657</v>
      </c>
    </row>
    <row r="30" spans="1:61" ht="18" customHeight="1" x14ac:dyDescent="0.25">
      <c r="A30" s="162"/>
      <c r="B30" s="163" t="s">
        <v>328</v>
      </c>
      <c r="C30" s="168" t="s">
        <v>73</v>
      </c>
      <c r="D30" s="165" t="s">
        <v>96</v>
      </c>
      <c r="E30" s="166"/>
      <c r="F30" s="166">
        <v>61</v>
      </c>
      <c r="G30" s="166">
        <v>90</v>
      </c>
      <c r="H30" s="166">
        <v>60</v>
      </c>
      <c r="I30" s="166">
        <v>74</v>
      </c>
      <c r="J30" s="166">
        <v>80</v>
      </c>
      <c r="K30" s="166">
        <v>80</v>
      </c>
      <c r="L30" s="166">
        <v>66</v>
      </c>
      <c r="M30" s="166">
        <v>73</v>
      </c>
      <c r="N30" s="166">
        <v>93</v>
      </c>
      <c r="O30" s="166">
        <v>77</v>
      </c>
      <c r="P30" s="166">
        <v>68</v>
      </c>
      <c r="Q30" s="166">
        <v>65</v>
      </c>
      <c r="R30" s="166">
        <v>85</v>
      </c>
      <c r="S30" s="166">
        <v>75</v>
      </c>
      <c r="T30" s="166"/>
      <c r="U30" s="166"/>
      <c r="V30" s="166"/>
      <c r="W30" s="166">
        <v>66</v>
      </c>
      <c r="X30" s="166">
        <v>70</v>
      </c>
      <c r="Y30" s="166">
        <v>82</v>
      </c>
      <c r="Z30" s="166">
        <v>83</v>
      </c>
      <c r="AA30" s="166">
        <v>68</v>
      </c>
      <c r="AB30" s="166">
        <v>74</v>
      </c>
      <c r="AC30" s="166">
        <v>92</v>
      </c>
      <c r="AD30" s="166"/>
      <c r="AE30" s="166"/>
      <c r="AF30" s="166"/>
      <c r="AG30" s="166">
        <v>61</v>
      </c>
      <c r="AH30" s="166"/>
      <c r="AI30" s="166">
        <v>63</v>
      </c>
      <c r="AJ30" s="166">
        <v>72</v>
      </c>
      <c r="AK30" s="166">
        <v>92</v>
      </c>
      <c r="AL30" s="166"/>
      <c r="AM30" s="166"/>
      <c r="AN30" s="166"/>
      <c r="AO30" s="166">
        <v>60</v>
      </c>
      <c r="AP30" s="166"/>
      <c r="AQ30" s="166">
        <v>90</v>
      </c>
      <c r="AR30" s="166">
        <v>88</v>
      </c>
      <c r="AS30" s="166">
        <v>69</v>
      </c>
      <c r="AT30" s="166">
        <v>84</v>
      </c>
      <c r="AU30" s="166">
        <v>97</v>
      </c>
      <c r="AV30" s="326"/>
      <c r="AW30" s="326"/>
      <c r="AX30" s="326"/>
      <c r="AY30" s="326"/>
      <c r="AZ30" s="40">
        <f t="shared" si="0"/>
        <v>74.166666666666671</v>
      </c>
      <c r="BA30" s="40">
        <f t="shared" si="1"/>
        <v>73.666666666666671</v>
      </c>
      <c r="BB30" s="40">
        <f t="shared" si="2"/>
        <v>75.571428571428569</v>
      </c>
      <c r="BC30" s="40">
        <f t="shared" si="3"/>
        <v>75.666666666666671</v>
      </c>
      <c r="BD30" s="167">
        <f t="shared" si="4"/>
        <v>76.064516129032256</v>
      </c>
      <c r="BE30" s="24">
        <f t="shared" si="5"/>
        <v>4</v>
      </c>
      <c r="BF30" s="24">
        <f t="shared" si="6"/>
        <v>9</v>
      </c>
      <c r="BG30" s="24">
        <f t="shared" si="7"/>
        <v>12</v>
      </c>
      <c r="BH30" s="24">
        <f t="shared" si="8"/>
        <v>25</v>
      </c>
      <c r="BI30" s="25">
        <f t="shared" si="9"/>
        <v>16</v>
      </c>
    </row>
    <row r="31" spans="1:61" ht="18" customHeight="1" x14ac:dyDescent="0.25">
      <c r="B31" s="163" t="s">
        <v>329</v>
      </c>
      <c r="C31" s="168" t="s">
        <v>73</v>
      </c>
      <c r="D31" s="165" t="s">
        <v>96</v>
      </c>
      <c r="E31" s="166"/>
      <c r="F31" s="166">
        <v>60</v>
      </c>
      <c r="G31" s="166">
        <v>90</v>
      </c>
      <c r="H31" s="166">
        <v>60</v>
      </c>
      <c r="I31" s="166">
        <v>64</v>
      </c>
      <c r="J31" s="166">
        <v>75</v>
      </c>
      <c r="K31" s="166">
        <v>75</v>
      </c>
      <c r="L31" s="166">
        <v>60</v>
      </c>
      <c r="M31" s="166">
        <v>72</v>
      </c>
      <c r="N31" s="166">
        <v>97</v>
      </c>
      <c r="O31" s="166">
        <v>60</v>
      </c>
      <c r="P31" s="166">
        <v>60</v>
      </c>
      <c r="Q31" s="166">
        <v>60</v>
      </c>
      <c r="R31" s="166">
        <v>78</v>
      </c>
      <c r="S31" s="166">
        <v>75</v>
      </c>
      <c r="T31" s="166"/>
      <c r="U31" s="166"/>
      <c r="V31" s="166"/>
      <c r="W31" s="166">
        <v>69</v>
      </c>
      <c r="X31" s="166">
        <v>94</v>
      </c>
      <c r="Y31" s="166">
        <v>74</v>
      </c>
      <c r="Z31" s="166">
        <v>73</v>
      </c>
      <c r="AA31" s="166">
        <v>60</v>
      </c>
      <c r="AB31" s="166">
        <v>67</v>
      </c>
      <c r="AC31" s="166">
        <v>91</v>
      </c>
      <c r="AD31" s="166"/>
      <c r="AE31" s="166"/>
      <c r="AF31" s="166"/>
      <c r="AG31" s="166">
        <v>83</v>
      </c>
      <c r="AH31" s="166"/>
      <c r="AI31" s="166">
        <v>66</v>
      </c>
      <c r="AJ31" s="166">
        <v>78</v>
      </c>
      <c r="AK31" s="166">
        <v>87</v>
      </c>
      <c r="AL31" s="166"/>
      <c r="AM31" s="166"/>
      <c r="AN31" s="166"/>
      <c r="AO31" s="166">
        <v>60</v>
      </c>
      <c r="AP31" s="166"/>
      <c r="AQ31" s="166">
        <v>95</v>
      </c>
      <c r="AR31" s="166">
        <v>86</v>
      </c>
      <c r="AS31" s="166">
        <v>64</v>
      </c>
      <c r="AT31" s="166">
        <v>87</v>
      </c>
      <c r="AU31" s="166">
        <v>94</v>
      </c>
      <c r="AV31" s="326"/>
      <c r="AW31" s="326"/>
      <c r="AX31" s="326"/>
      <c r="AY31" s="326"/>
      <c r="AZ31" s="40">
        <f t="shared" si="0"/>
        <v>70.666666666666671</v>
      </c>
      <c r="BA31" s="40">
        <f t="shared" si="1"/>
        <v>68.166666666666671</v>
      </c>
      <c r="BB31" s="40">
        <f t="shared" si="2"/>
        <v>74.714285714285708</v>
      </c>
      <c r="BC31" s="40">
        <f t="shared" si="3"/>
        <v>78.666666666666671</v>
      </c>
      <c r="BD31" s="167">
        <f t="shared" si="4"/>
        <v>74.645161290322577</v>
      </c>
      <c r="BE31" s="24">
        <f t="shared" si="5"/>
        <v>4</v>
      </c>
      <c r="BF31" s="24">
        <f t="shared" si="6"/>
        <v>8</v>
      </c>
      <c r="BG31" s="24">
        <f t="shared" si="7"/>
        <v>13</v>
      </c>
      <c r="BH31" s="24">
        <f t="shared" si="8"/>
        <v>25</v>
      </c>
      <c r="BI31" s="25">
        <f t="shared" si="9"/>
        <v>16</v>
      </c>
    </row>
    <row r="32" spans="1:61" ht="18" customHeight="1" x14ac:dyDescent="0.25">
      <c r="B32" s="163" t="s">
        <v>330</v>
      </c>
      <c r="C32" s="168" t="s">
        <v>73</v>
      </c>
      <c r="D32" s="165" t="s">
        <v>96</v>
      </c>
      <c r="E32" s="166"/>
      <c r="F32" s="166">
        <v>74</v>
      </c>
      <c r="G32" s="166">
        <v>90</v>
      </c>
      <c r="H32" s="166">
        <v>70</v>
      </c>
      <c r="I32" s="166">
        <v>70</v>
      </c>
      <c r="J32" s="166">
        <v>97</v>
      </c>
      <c r="K32" s="166">
        <v>97</v>
      </c>
      <c r="L32" s="166">
        <v>74</v>
      </c>
      <c r="M32" s="166">
        <v>72</v>
      </c>
      <c r="N32" s="166">
        <v>94</v>
      </c>
      <c r="O32" s="166">
        <v>75</v>
      </c>
      <c r="P32" s="166">
        <v>68</v>
      </c>
      <c r="Q32" s="166">
        <v>62</v>
      </c>
      <c r="R32" s="166">
        <v>96</v>
      </c>
      <c r="S32" s="166">
        <v>85</v>
      </c>
      <c r="T32" s="166"/>
      <c r="U32" s="166"/>
      <c r="V32" s="166"/>
      <c r="W32" s="166">
        <v>74</v>
      </c>
      <c r="X32" s="166">
        <v>91</v>
      </c>
      <c r="Y32" s="166">
        <v>76</v>
      </c>
      <c r="Z32" s="166">
        <v>73</v>
      </c>
      <c r="AA32" s="166">
        <v>77</v>
      </c>
      <c r="AB32" s="166">
        <v>60</v>
      </c>
      <c r="AC32" s="166">
        <v>93</v>
      </c>
      <c r="AD32" s="166"/>
      <c r="AE32" s="166"/>
      <c r="AF32" s="166"/>
      <c r="AG32" s="166">
        <v>65</v>
      </c>
      <c r="AH32" s="166"/>
      <c r="AI32" s="166">
        <v>60</v>
      </c>
      <c r="AJ32" s="166">
        <v>89</v>
      </c>
      <c r="AK32" s="166">
        <v>90</v>
      </c>
      <c r="AL32" s="166"/>
      <c r="AM32" s="166"/>
      <c r="AN32" s="166"/>
      <c r="AO32" s="166">
        <v>60</v>
      </c>
      <c r="AP32" s="166"/>
      <c r="AQ32" s="166">
        <v>74</v>
      </c>
      <c r="AR32" s="166">
        <v>75</v>
      </c>
      <c r="AS32" s="166">
        <v>73</v>
      </c>
      <c r="AT32" s="166">
        <v>86</v>
      </c>
      <c r="AU32" s="166">
        <v>82</v>
      </c>
      <c r="AV32" s="326"/>
      <c r="AW32" s="326"/>
      <c r="AX32" s="326"/>
      <c r="AY32" s="326"/>
      <c r="AZ32" s="40">
        <f t="shared" si="0"/>
        <v>83</v>
      </c>
      <c r="BA32" s="40">
        <f t="shared" si="1"/>
        <v>74.166666666666671</v>
      </c>
      <c r="BB32" s="40">
        <f t="shared" si="2"/>
        <v>81.714285714285708</v>
      </c>
      <c r="BC32" s="40">
        <f t="shared" si="3"/>
        <v>76.166666666666671</v>
      </c>
      <c r="BD32" s="167">
        <f t="shared" si="4"/>
        <v>78.129032258064512</v>
      </c>
      <c r="BE32" s="24">
        <f t="shared" si="5"/>
        <v>8</v>
      </c>
      <c r="BF32" s="24">
        <f t="shared" si="6"/>
        <v>8</v>
      </c>
      <c r="BG32" s="24">
        <f t="shared" si="7"/>
        <v>9</v>
      </c>
      <c r="BH32" s="24">
        <f t="shared" si="8"/>
        <v>25</v>
      </c>
      <c r="BI32" s="25">
        <f t="shared" si="9"/>
        <v>32</v>
      </c>
    </row>
    <row r="33" spans="2:61" ht="18" customHeight="1" x14ac:dyDescent="0.25">
      <c r="B33" s="163" t="s">
        <v>331</v>
      </c>
      <c r="C33" s="168" t="s">
        <v>73</v>
      </c>
      <c r="D33" s="165" t="s">
        <v>96</v>
      </c>
      <c r="E33" s="166"/>
      <c r="F33" s="166">
        <v>65</v>
      </c>
      <c r="G33" s="166">
        <v>82</v>
      </c>
      <c r="H33" s="166">
        <v>60</v>
      </c>
      <c r="I33" s="166">
        <v>72</v>
      </c>
      <c r="J33" s="166">
        <v>77</v>
      </c>
      <c r="K33" s="166">
        <v>77</v>
      </c>
      <c r="L33" s="166">
        <v>69</v>
      </c>
      <c r="M33" s="166">
        <v>76</v>
      </c>
      <c r="N33" s="166">
        <v>93</v>
      </c>
      <c r="O33" s="166">
        <v>82</v>
      </c>
      <c r="P33" s="166">
        <v>72</v>
      </c>
      <c r="Q33" s="166">
        <v>60</v>
      </c>
      <c r="R33" s="166">
        <v>92</v>
      </c>
      <c r="S33" s="166">
        <v>88</v>
      </c>
      <c r="T33" s="166"/>
      <c r="U33" s="166"/>
      <c r="V33" s="166"/>
      <c r="W33" s="166">
        <v>66</v>
      </c>
      <c r="X33" s="166">
        <v>88</v>
      </c>
      <c r="Y33" s="166">
        <v>76</v>
      </c>
      <c r="Z33" s="166">
        <v>70</v>
      </c>
      <c r="AA33" s="166">
        <v>66</v>
      </c>
      <c r="AB33" s="166">
        <v>79</v>
      </c>
      <c r="AC33" s="166">
        <v>82</v>
      </c>
      <c r="AD33" s="166"/>
      <c r="AE33" s="166"/>
      <c r="AF33" s="166"/>
      <c r="AG33" s="166">
        <v>62</v>
      </c>
      <c r="AH33" s="166"/>
      <c r="AI33" s="166">
        <v>65</v>
      </c>
      <c r="AJ33" s="166">
        <v>76</v>
      </c>
      <c r="AK33" s="166">
        <v>93</v>
      </c>
      <c r="AL33" s="166"/>
      <c r="AM33" s="166"/>
      <c r="AN33" s="166"/>
      <c r="AO33" s="166">
        <v>76</v>
      </c>
      <c r="AP33" s="166"/>
      <c r="AQ33" s="166">
        <v>90</v>
      </c>
      <c r="AR33" s="166">
        <v>97</v>
      </c>
      <c r="AS33" s="166">
        <v>73</v>
      </c>
      <c r="AT33" s="166">
        <v>86</v>
      </c>
      <c r="AU33" s="166">
        <v>99</v>
      </c>
      <c r="AV33" s="326"/>
      <c r="AW33" s="326"/>
      <c r="AX33" s="326"/>
      <c r="AY33" s="326"/>
      <c r="AZ33" s="40">
        <f t="shared" si="0"/>
        <v>72.166666666666671</v>
      </c>
      <c r="BA33" s="40">
        <f t="shared" si="1"/>
        <v>75.333333333333329</v>
      </c>
      <c r="BB33" s="40">
        <f t="shared" si="2"/>
        <v>78</v>
      </c>
      <c r="BC33" s="40">
        <f t="shared" si="3"/>
        <v>76.166666666666671</v>
      </c>
      <c r="BD33" s="167">
        <f t="shared" si="4"/>
        <v>77.709677419354833</v>
      </c>
      <c r="BE33" s="24">
        <f t="shared" si="5"/>
        <v>3</v>
      </c>
      <c r="BF33" s="24">
        <f t="shared" si="6"/>
        <v>11</v>
      </c>
      <c r="BG33" s="24">
        <f t="shared" si="7"/>
        <v>11</v>
      </c>
      <c r="BH33" s="24">
        <f t="shared" si="8"/>
        <v>25</v>
      </c>
      <c r="BI33" s="25">
        <f t="shared" si="9"/>
        <v>12</v>
      </c>
    </row>
  </sheetData>
  <autoFilter ref="B7:BI28">
    <sortState ref="B8:AU32">
      <sortCondition ref="B7:B28"/>
    </sortState>
  </autoFilter>
  <mergeCells count="9">
    <mergeCell ref="A3:D3"/>
    <mergeCell ref="E1:Q1"/>
    <mergeCell ref="R1:AK1"/>
    <mergeCell ref="AZ1:BD3"/>
    <mergeCell ref="BE1:BI3"/>
    <mergeCell ref="E2:K2"/>
    <mergeCell ref="L2:Q2"/>
    <mergeCell ref="R2:AA2"/>
    <mergeCell ref="AB2:AK2"/>
  </mergeCells>
  <conditionalFormatting sqref="C4:D5 C7:D7 C21:C24 C18:C19 C26:C32 C33:D33 C8:C16 D8:D32">
    <cfRule type="cellIs" dxfId="57" priority="12" stopIfTrue="1" operator="equal">
      <formula>"К"</formula>
    </cfRule>
  </conditionalFormatting>
  <conditionalFormatting sqref="E3:AY3">
    <cfRule type="cellIs" dxfId="56" priority="11" stopIfTrue="1" operator="equal">
      <formula>"н/з"</formula>
    </cfRule>
  </conditionalFormatting>
  <conditionalFormatting sqref="E8:AY33">
    <cfRule type="cellIs" dxfId="55" priority="9" stopIfTrue="1" operator="between">
      <formula>1</formula>
      <formula>59</formula>
    </cfRule>
    <cfRule type="cellIs" dxfId="54" priority="10" stopIfTrue="1" operator="equal">
      <formula>0</formula>
    </cfRule>
  </conditionalFormatting>
  <conditionalFormatting sqref="BI8:BI33">
    <cfRule type="cellIs" dxfId="53" priority="8" operator="greaterThan">
      <formula>75</formula>
    </cfRule>
  </conditionalFormatting>
  <conditionalFormatting sqref="C20">
    <cfRule type="cellIs" dxfId="52" priority="7" stopIfTrue="1" operator="equal">
      <formula>"К"</formula>
    </cfRule>
  </conditionalFormatting>
  <conditionalFormatting sqref="C17">
    <cfRule type="cellIs" dxfId="51" priority="6" stopIfTrue="1" operator="equal">
      <formula>"К"</formula>
    </cfRule>
  </conditionalFormatting>
  <conditionalFormatting sqref="C25">
    <cfRule type="cellIs" dxfId="50" priority="5" stopIfTrue="1" operator="equal">
      <formula>"К"</formula>
    </cfRule>
  </conditionalFormatting>
  <dataValidations count="2">
    <dataValidation allowBlank="1" showErrorMessage="1" errorTitle="ВНИМАНИЕ" error="Или &quot;К&quot; или смерть !!!" sqref="C7">
      <formula1>0</formula1>
      <formula2>0</formula2>
    </dataValidation>
    <dataValidation type="textLength" allowBlank="1" showErrorMessage="1" errorTitle="ВНИМАНИЕ" error="Или &quot;К&quot; или смерть !!!" sqref="C8:C33">
      <formula1>1</formula1>
      <formula2>1</formula2>
    </dataValidation>
  </dataValidations>
  <pageMargins left="1.1812499999999999" right="0.39374999999999999" top="0.39374999999999999" bottom="0.39374999999999999" header="0.51180555555555551" footer="0.51180555555555551"/>
  <pageSetup paperSize="9" scale="56" firstPageNumber="0" orientation="landscape" horizontalDpi="300" verticalDpi="300" r:id="rId1"/>
  <headerFooter alignWithMargins="0"/>
  <colBreaks count="1" manualBreakCount="1">
    <brk id="6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35</vt:i4>
      </vt:variant>
    </vt:vector>
  </HeadingPairs>
  <TitlesOfParts>
    <vt:vector size="48" baseType="lpstr">
      <vt:lpstr>кибернетика</vt:lpstr>
      <vt:lpstr>статистика</vt:lpstr>
      <vt:lpstr>ИПЗ</vt:lpstr>
      <vt:lpstr>ИПЗ (техникум)121</vt:lpstr>
      <vt:lpstr>КН</vt:lpstr>
      <vt:lpstr>КН (техникум) (122)</vt:lpstr>
      <vt:lpstr>СА 124</vt:lpstr>
      <vt:lpstr>кибербез (техникум) 125</vt:lpstr>
      <vt:lpstr>кибербез 125 </vt:lpstr>
      <vt:lpstr>126 ИСТ</vt:lpstr>
      <vt:lpstr>ВПС</vt:lpstr>
      <vt:lpstr>ВПС техн</vt:lpstr>
      <vt:lpstr>6.051501(техникум)</vt:lpstr>
      <vt:lpstr>ИПЗ!Excel_BuiltIn__FilterDatabase_4_1</vt:lpstr>
      <vt:lpstr>Excel_BuiltIn__FilterDatabase_4_1</vt:lpstr>
      <vt:lpstr>ИПЗ!Excel_BuiltIn__FilterDatabase_4_1_1</vt:lpstr>
      <vt:lpstr>Excel_BuiltIn__FilterDatabase_4_1_1</vt:lpstr>
      <vt:lpstr>'126 ИСТ'!Excel_BuiltIn__FilterDatabase_6</vt:lpstr>
      <vt:lpstr>'6.051501(техникум)'!Excel_BuiltIn__FilterDatabase_6</vt:lpstr>
      <vt:lpstr>'ВПС техн'!Excel_BuiltIn__FilterDatabase_6</vt:lpstr>
      <vt:lpstr>'ИПЗ (техникум)121'!Excel_BuiltIn__FilterDatabase_6</vt:lpstr>
      <vt:lpstr>'кибербез (техникум) 125'!Excel_BuiltIn__FilterDatabase_6</vt:lpstr>
      <vt:lpstr>'кибербез 125 '!Excel_BuiltIn__FilterDatabase_6</vt:lpstr>
      <vt:lpstr>'КН (техникум) (122)'!Excel_BuiltIn__FilterDatabase_6</vt:lpstr>
      <vt:lpstr>'СА 124'!Excel_BuiltIn__FilterDatabase_6</vt:lpstr>
      <vt:lpstr>Excel_BuiltIn__FilterDatabase_6</vt:lpstr>
      <vt:lpstr>'126 ИСТ'!Excel_BuiltIn__FilterDatabase_6_1</vt:lpstr>
      <vt:lpstr>'6.051501(техникум)'!Excel_BuiltIn__FilterDatabase_6_1</vt:lpstr>
      <vt:lpstr>'ВПС техн'!Excel_BuiltIn__FilterDatabase_6_1</vt:lpstr>
      <vt:lpstr>'ИПЗ (техникум)121'!Excel_BuiltIn__FilterDatabase_6_1</vt:lpstr>
      <vt:lpstr>'кибербез (техникум) 125'!Excel_BuiltIn__FilterDatabase_6_1</vt:lpstr>
      <vt:lpstr>'кибербез 125 '!Excel_BuiltIn__FilterDatabase_6_1</vt:lpstr>
      <vt:lpstr>'КН (техникум) (122)'!Excel_BuiltIn__FilterDatabase_6_1</vt:lpstr>
      <vt:lpstr>'СА 124'!Excel_BuiltIn__FilterDatabase_6_1</vt:lpstr>
      <vt:lpstr>Excel_BuiltIn__FilterDatabase_6_1</vt:lpstr>
      <vt:lpstr>'126 ИСТ'!Область_печати</vt:lpstr>
      <vt:lpstr>'6.051501(техникум)'!Область_печати</vt:lpstr>
      <vt:lpstr>ВПС!Область_печати</vt:lpstr>
      <vt:lpstr>'ВПС техн'!Область_печати</vt:lpstr>
      <vt:lpstr>ИПЗ!Область_печати</vt:lpstr>
      <vt:lpstr>'ИПЗ (техникум)121'!Область_печати</vt:lpstr>
      <vt:lpstr>'кибербез (техникум) 125'!Область_печати</vt:lpstr>
      <vt:lpstr>'кибербез 125 '!Область_печати</vt:lpstr>
      <vt:lpstr>кибернетика!Область_печати</vt:lpstr>
      <vt:lpstr>КН!Область_печати</vt:lpstr>
      <vt:lpstr>'КН (техникум) (122)'!Область_печати</vt:lpstr>
      <vt:lpstr>'СА 124'!Область_печати</vt:lpstr>
      <vt:lpstr>статистика!Область_печати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Rus_ik</cp:lastModifiedBy>
  <cp:lastPrinted>2015-03-04T08:26:10Z</cp:lastPrinted>
  <dcterms:created xsi:type="dcterms:W3CDTF">2014-07-10T17:10:28Z</dcterms:created>
  <dcterms:modified xsi:type="dcterms:W3CDTF">2022-04-13T16:38:33Z</dcterms:modified>
</cp:coreProperties>
</file>